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20data01\区長会事務局\調査第２課\05共用フォルダ\01 広報・印刷関係\21ホームページ\05.08.07 当初算定\掲載データ\"/>
    </mc:Choice>
  </mc:AlternateContent>
  <bookViews>
    <workbookView xWindow="-15" yWindow="-15" windowWidth="9600" windowHeight="11940" tabRatio="599"/>
  </bookViews>
  <sheets>
    <sheet name="総括表" sheetId="1" r:id="rId1"/>
    <sheet name="区別算定結果" sheetId="2" r:id="rId2"/>
  </sheets>
  <definedNames>
    <definedName name="_xlnm.Print_Area" localSheetId="1">区別算定結果!$B$1:$I$31</definedName>
    <definedName name="_xlnm.Print_Area" localSheetId="0">総括表!$B$1:$J$49</definedName>
  </definedNames>
  <calcPr calcId="162913"/>
</workbook>
</file>

<file path=xl/calcChain.xml><?xml version="1.0" encoding="utf-8"?>
<calcChain xmlns="http://schemas.openxmlformats.org/spreadsheetml/2006/main">
  <c r="D29" i="2" l="1"/>
  <c r="D9" i="2"/>
  <c r="D10" i="2"/>
  <c r="D11" i="2"/>
  <c r="D12" i="2"/>
  <c r="D13" i="2"/>
  <c r="D14" i="2"/>
  <c r="D15" i="2"/>
  <c r="D16" i="2"/>
  <c r="D17" i="2"/>
  <c r="D18" i="2"/>
  <c r="D19" i="2"/>
  <c r="D20" i="2"/>
  <c r="D21" i="2"/>
  <c r="D22" i="2"/>
  <c r="D23" i="2"/>
  <c r="D24" i="2"/>
  <c r="D25" i="2"/>
  <c r="D26" i="2"/>
  <c r="D27" i="2"/>
  <c r="D28" i="2"/>
  <c r="D8" i="2"/>
  <c r="D7" i="2"/>
  <c r="G46" i="1"/>
  <c r="H11" i="1"/>
  <c r="F11" i="1"/>
  <c r="F13" i="1" s="1"/>
  <c r="I10" i="1" l="1"/>
  <c r="F47" i="1" l="1"/>
  <c r="G47" i="1"/>
  <c r="G11" i="1"/>
  <c r="I9" i="1" l="1"/>
  <c r="G24" i="1" l="1"/>
  <c r="G38" i="1" s="1"/>
  <c r="G18" i="1" s="1"/>
  <c r="I21" i="1"/>
  <c r="H21" i="1"/>
  <c r="I36" i="1" l="1"/>
  <c r="I30" i="1"/>
  <c r="I31" i="1"/>
  <c r="H30" i="1"/>
  <c r="H36" i="1"/>
  <c r="F24" i="1" l="1"/>
  <c r="H45" i="1" l="1"/>
  <c r="G41" i="1"/>
  <c r="H43" i="1"/>
  <c r="H42" i="1"/>
  <c r="F41" i="1"/>
  <c r="H40" i="1"/>
  <c r="H39" i="1"/>
  <c r="H37" i="1"/>
  <c r="H35" i="1"/>
  <c r="H34" i="1"/>
  <c r="H33" i="1"/>
  <c r="H31" i="1"/>
  <c r="H29" i="1"/>
  <c r="H28" i="1"/>
  <c r="H27" i="1"/>
  <c r="H26" i="1"/>
  <c r="H25" i="1"/>
  <c r="I22" i="1"/>
  <c r="I20" i="1"/>
  <c r="I19" i="1"/>
  <c r="H22" i="1"/>
  <c r="H20" i="1"/>
  <c r="H19" i="1"/>
  <c r="H14" i="1"/>
  <c r="I8" i="1"/>
  <c r="I7" i="1"/>
  <c r="I6" i="1"/>
  <c r="H8" i="1"/>
  <c r="H6" i="1"/>
  <c r="H7" i="1"/>
  <c r="G13" i="1"/>
  <c r="G15" i="1" s="1"/>
  <c r="H41" i="1" l="1"/>
  <c r="G16" i="1"/>
  <c r="G17" i="1" s="1"/>
  <c r="G48" i="1" s="1"/>
  <c r="G49" i="1" s="1"/>
  <c r="I13" i="1" l="1"/>
  <c r="F15" i="1"/>
  <c r="H15" i="1" s="1"/>
  <c r="H13" i="1"/>
  <c r="E30" i="2"/>
  <c r="I34" i="1"/>
  <c r="I40" i="1" l="1"/>
  <c r="G44" i="1" l="1"/>
  <c r="H24" i="1"/>
  <c r="I45" i="1" l="1"/>
  <c r="I43" i="1"/>
  <c r="I42" i="1"/>
  <c r="I41" i="1"/>
  <c r="H32" i="1"/>
  <c r="I37" i="1"/>
  <c r="I35" i="1"/>
  <c r="I33" i="1"/>
  <c r="I29" i="1"/>
  <c r="I28" i="1"/>
  <c r="I27" i="1"/>
  <c r="I26" i="1"/>
  <c r="I25" i="1"/>
  <c r="H9" i="1"/>
  <c r="H10" i="1"/>
  <c r="F30" i="2"/>
  <c r="C30" i="2"/>
  <c r="H23" i="1"/>
  <c r="H47" i="1" l="1"/>
  <c r="I47" i="1"/>
  <c r="D30" i="2"/>
  <c r="G30" i="2"/>
  <c r="F38" i="1"/>
  <c r="I32" i="1"/>
  <c r="I24" i="1"/>
  <c r="F18" i="1" l="1"/>
  <c r="H18" i="1" s="1"/>
  <c r="H38" i="1"/>
  <c r="I38" i="1"/>
  <c r="I15" i="1"/>
  <c r="F16" i="1"/>
  <c r="H16" i="1" s="1"/>
  <c r="I16" i="1" l="1"/>
  <c r="F44" i="1"/>
  <c r="F46" i="1" s="1"/>
  <c r="H46" i="1" s="1"/>
  <c r="I18" i="1"/>
  <c r="F17" i="1"/>
  <c r="F48" i="1" s="1"/>
  <c r="I17" i="1" l="1"/>
  <c r="H17" i="1"/>
  <c r="I48" i="1" l="1"/>
  <c r="H48" i="1"/>
  <c r="F49" i="1"/>
  <c r="I46" i="1"/>
  <c r="H49" i="1" l="1"/>
  <c r="I49" i="1"/>
</calcChain>
</file>

<file path=xl/sharedStrings.xml><?xml version="1.0" encoding="utf-8"?>
<sst xmlns="http://schemas.openxmlformats.org/spreadsheetml/2006/main" count="147" uniqueCount="131">
  <si>
    <t>Ａ</t>
  </si>
  <si>
    <t>Ｂ</t>
  </si>
  <si>
    <t>地方消費税交付金</t>
  </si>
  <si>
    <t>交通安全対策特別交付金</t>
  </si>
  <si>
    <t>内</t>
  </si>
  <si>
    <t>訳</t>
  </si>
  <si>
    <t>―</t>
  </si>
  <si>
    <t>千代田</t>
  </si>
  <si>
    <t>千</t>
  </si>
  <si>
    <t>中  央</t>
  </si>
  <si>
    <t>中</t>
  </si>
  <si>
    <t>港</t>
  </si>
  <si>
    <t>新  宿</t>
  </si>
  <si>
    <t>新</t>
  </si>
  <si>
    <t>文  京</t>
  </si>
  <si>
    <t>文</t>
  </si>
  <si>
    <t>台  東</t>
  </si>
  <si>
    <t>台</t>
  </si>
  <si>
    <t>墨  田</t>
  </si>
  <si>
    <t>墨</t>
  </si>
  <si>
    <t>江  東</t>
  </si>
  <si>
    <t>江</t>
  </si>
  <si>
    <t>品  川</t>
  </si>
  <si>
    <t>品</t>
  </si>
  <si>
    <t>目  黒</t>
  </si>
  <si>
    <t>目</t>
  </si>
  <si>
    <t>大  田</t>
  </si>
  <si>
    <t>大</t>
  </si>
  <si>
    <t>世田谷</t>
  </si>
  <si>
    <t>世</t>
  </si>
  <si>
    <t>渋  谷</t>
  </si>
  <si>
    <t>渋</t>
  </si>
  <si>
    <t>中  野</t>
  </si>
  <si>
    <t>杉  並</t>
  </si>
  <si>
    <t>杉</t>
  </si>
  <si>
    <t>豊  島</t>
  </si>
  <si>
    <t>豊</t>
  </si>
  <si>
    <t>北</t>
  </si>
  <si>
    <t>荒  川</t>
  </si>
  <si>
    <t>荒</t>
  </si>
  <si>
    <t>板  橋</t>
  </si>
  <si>
    <t>板</t>
  </si>
  <si>
    <t>練  馬</t>
  </si>
  <si>
    <t>練</t>
  </si>
  <si>
    <t>足  立</t>
  </si>
  <si>
    <t>足</t>
  </si>
  <si>
    <t>江戸川</t>
  </si>
  <si>
    <t>計</t>
  </si>
  <si>
    <t>経常的経費</t>
  </si>
  <si>
    <t>投資的経費</t>
  </si>
  <si>
    <t>自動車重量譲与税</t>
  </si>
  <si>
    <t>利子割交付金</t>
  </si>
  <si>
    <t>合計</t>
  </si>
  <si>
    <t>市町村民税法人分</t>
  </si>
  <si>
    <t>特別土地保有税</t>
  </si>
  <si>
    <t>区分</t>
  </si>
  <si>
    <t>特別区民税</t>
  </si>
  <si>
    <t>軽自動車税</t>
  </si>
  <si>
    <t>特別区たばこ税</t>
  </si>
  <si>
    <t>鉱産税</t>
  </si>
  <si>
    <t>小計</t>
  </si>
  <si>
    <t>ウ ＝ ア － イ</t>
    <phoneticPr fontId="2"/>
  </si>
  <si>
    <t>配当割交付金</t>
    <rPh sb="0" eb="2">
      <t>ハイトウ</t>
    </rPh>
    <rPh sb="2" eb="3">
      <t>ワ</t>
    </rPh>
    <phoneticPr fontId="2"/>
  </si>
  <si>
    <t>株式等譲渡所得割交付金</t>
    <rPh sb="0" eb="2">
      <t>カブシキ</t>
    </rPh>
    <rPh sb="2" eb="3">
      <t>ナド</t>
    </rPh>
    <rPh sb="3" eb="5">
      <t>ジョウト</t>
    </rPh>
    <rPh sb="5" eb="7">
      <t>ショトク</t>
    </rPh>
    <rPh sb="7" eb="8">
      <t>ワリ</t>
    </rPh>
    <rPh sb="8" eb="11">
      <t>コウフキン</t>
    </rPh>
    <phoneticPr fontId="2"/>
  </si>
  <si>
    <t>差引増(△)減額</t>
    <rPh sb="0" eb="2">
      <t>サシヒキ</t>
    </rPh>
    <phoneticPr fontId="2"/>
  </si>
  <si>
    <t>増(△)減率</t>
    <phoneticPr fontId="2"/>
  </si>
  <si>
    <t>交付金の総額</t>
    <rPh sb="0" eb="3">
      <t>コウフキン</t>
    </rPh>
    <rPh sb="4" eb="6">
      <t>ソウガク</t>
    </rPh>
    <phoneticPr fontId="2"/>
  </si>
  <si>
    <t>計</t>
    <phoneticPr fontId="2"/>
  </si>
  <si>
    <t>条例で定める割合</t>
    <rPh sb="0" eb="2">
      <t>ジョウレイ</t>
    </rPh>
    <rPh sb="3" eb="4">
      <t>サダ</t>
    </rPh>
    <rPh sb="6" eb="8">
      <t>ワリアイ</t>
    </rPh>
    <phoneticPr fontId="2"/>
  </si>
  <si>
    <t>当　年　度　分</t>
    <rPh sb="0" eb="1">
      <t>トウガイ</t>
    </rPh>
    <rPh sb="2" eb="5">
      <t>ネンド</t>
    </rPh>
    <rPh sb="6" eb="7">
      <t>ブン</t>
    </rPh>
    <phoneticPr fontId="2"/>
  </si>
  <si>
    <t>精　　算　　分</t>
    <rPh sb="0" eb="4">
      <t>セイサン</t>
    </rPh>
    <rPh sb="6" eb="7">
      <t>ブン</t>
    </rPh>
    <phoneticPr fontId="2"/>
  </si>
  <si>
    <t>内訳</t>
    <rPh sb="0" eb="2">
      <t>ウチワケ</t>
    </rPh>
    <phoneticPr fontId="2"/>
  </si>
  <si>
    <t>特別区税</t>
    <rPh sb="1" eb="2">
      <t>ベツ</t>
    </rPh>
    <rPh sb="2" eb="3">
      <t>ク</t>
    </rPh>
    <rPh sb="3" eb="4">
      <t>ゼイ</t>
    </rPh>
    <phoneticPr fontId="2"/>
  </si>
  <si>
    <t>ゴルフ場利用税交付金</t>
    <rPh sb="3" eb="4">
      <t>ジョウ</t>
    </rPh>
    <rPh sb="4" eb="6">
      <t>リヨウ</t>
    </rPh>
    <phoneticPr fontId="2"/>
  </si>
  <si>
    <t>航空機燃料譲与税</t>
    <rPh sb="0" eb="2">
      <t>コウクウ</t>
    </rPh>
    <rPh sb="2" eb="3">
      <t>キキ</t>
    </rPh>
    <rPh sb="3" eb="5">
      <t>ネンリョウ</t>
    </rPh>
    <phoneticPr fontId="2"/>
  </si>
  <si>
    <t>内訳</t>
    <rPh sb="1" eb="2">
      <t>ワケ</t>
    </rPh>
    <phoneticPr fontId="2"/>
  </si>
  <si>
    <t>財源不足額</t>
    <rPh sb="0" eb="2">
      <t>ザイゲン</t>
    </rPh>
    <rPh sb="2" eb="4">
      <t>フソク</t>
    </rPh>
    <rPh sb="4" eb="5">
      <t>ガク</t>
    </rPh>
    <phoneticPr fontId="2"/>
  </si>
  <si>
    <t>財源超過額</t>
    <rPh sb="0" eb="2">
      <t>ザイゲン</t>
    </rPh>
    <rPh sb="2" eb="4">
      <t>チョウカ</t>
    </rPh>
    <rPh sb="4" eb="5">
      <t>ガク</t>
    </rPh>
    <phoneticPr fontId="2"/>
  </si>
  <si>
    <t>交付額</t>
    <rPh sb="0" eb="2">
      <t>コウフキン</t>
    </rPh>
    <rPh sb="2" eb="3">
      <t>ガク</t>
    </rPh>
    <phoneticPr fontId="2"/>
  </si>
  <si>
    <t>計</t>
    <phoneticPr fontId="2"/>
  </si>
  <si>
    <t>Ｂ－Ａ</t>
  </si>
  <si>
    <t>エ＝ウ/イ</t>
    <phoneticPr fontId="2"/>
  </si>
  <si>
    <t>（単位：千円）</t>
    <phoneticPr fontId="2"/>
  </si>
  <si>
    <t>葛</t>
    <phoneticPr fontId="2"/>
  </si>
  <si>
    <t>地方揮発油譲与税</t>
    <phoneticPr fontId="2"/>
  </si>
  <si>
    <t>内　　　　　訳</t>
    <rPh sb="0" eb="1">
      <t>ウチ</t>
    </rPh>
    <rPh sb="6" eb="7">
      <t>ヤク</t>
    </rPh>
    <phoneticPr fontId="2"/>
  </si>
  <si>
    <t>固定資産税</t>
    <phoneticPr fontId="2"/>
  </si>
  <si>
    <t>当初算定　イ</t>
    <rPh sb="0" eb="2">
      <t>トウショ</t>
    </rPh>
    <rPh sb="2" eb="4">
      <t>サンテイ</t>
    </rPh>
    <phoneticPr fontId="2"/>
  </si>
  <si>
    <t xml:space="preserve"> 差　     引   （Ｃ－Ｂ）</t>
    <phoneticPr fontId="2"/>
  </si>
  <si>
    <t>区分</t>
    <phoneticPr fontId="2"/>
  </si>
  <si>
    <t>（単位：千円）</t>
    <phoneticPr fontId="2"/>
  </si>
  <si>
    <t>地方特例交付金</t>
    <rPh sb="0" eb="2">
      <t>チホウ</t>
    </rPh>
    <rPh sb="2" eb="4">
      <t>トクレイ</t>
    </rPh>
    <rPh sb="4" eb="7">
      <t>コウフキン</t>
    </rPh>
    <phoneticPr fontId="2"/>
  </si>
  <si>
    <t>特別区民税特例加減算額</t>
    <rPh sb="0" eb="3">
      <t>トクベツク</t>
    </rPh>
    <rPh sb="3" eb="4">
      <t>ミン</t>
    </rPh>
    <rPh sb="4" eb="5">
      <t>ゼイ</t>
    </rPh>
    <rPh sb="5" eb="7">
      <t>トクレイ</t>
    </rPh>
    <rPh sb="7" eb="8">
      <t>カ</t>
    </rPh>
    <rPh sb="8" eb="9">
      <t>ゲン</t>
    </rPh>
    <rPh sb="9" eb="10">
      <t>サン</t>
    </rPh>
    <rPh sb="10" eb="11">
      <t>ガク</t>
    </rPh>
    <phoneticPr fontId="2"/>
  </si>
  <si>
    <t>地方消費税交付金特例加算額</t>
    <rPh sb="0" eb="2">
      <t>チホウ</t>
    </rPh>
    <rPh sb="2" eb="5">
      <t>ショウヒゼイ</t>
    </rPh>
    <rPh sb="5" eb="8">
      <t>コウフキン</t>
    </rPh>
    <rPh sb="8" eb="10">
      <t>トクレイ</t>
    </rPh>
    <rPh sb="10" eb="13">
      <t>カサンガク</t>
    </rPh>
    <phoneticPr fontId="2"/>
  </si>
  <si>
    <r>
      <rPr>
        <sz val="10.95"/>
        <rFont val="ＭＳ Ｐ明朝"/>
        <family val="1"/>
        <charset val="128"/>
      </rPr>
      <t>葛</t>
    </r>
    <r>
      <rPr>
        <sz val="10.95"/>
        <rFont val="ＭＳ 明朝"/>
        <family val="1"/>
        <charset val="128"/>
      </rPr>
      <t>　飾</t>
    </r>
    <rPh sb="2" eb="3">
      <t>カザリ</t>
    </rPh>
    <phoneticPr fontId="2"/>
  </si>
  <si>
    <t>―</t>
    <phoneticPr fontId="2"/>
  </si>
  <si>
    <t>環境性能割交付金</t>
    <rPh sb="0" eb="2">
      <t>カンキョウ</t>
    </rPh>
    <rPh sb="2" eb="4">
      <t>セイノウ</t>
    </rPh>
    <rPh sb="4" eb="5">
      <t>ワリ</t>
    </rPh>
    <rPh sb="5" eb="8">
      <t>コウフキン</t>
    </rPh>
    <phoneticPr fontId="2"/>
  </si>
  <si>
    <t>森林環境譲与税</t>
    <rPh sb="0" eb="2">
      <t>シンリン</t>
    </rPh>
    <rPh sb="2" eb="4">
      <t>カンキョウ</t>
    </rPh>
    <rPh sb="4" eb="6">
      <t>ジョウヨ</t>
    </rPh>
    <rPh sb="6" eb="7">
      <t>ゼイ</t>
    </rPh>
    <phoneticPr fontId="2"/>
  </si>
  <si>
    <t>うち地方特例</t>
    <rPh sb="2" eb="4">
      <t>チホウ</t>
    </rPh>
    <rPh sb="4" eb="6">
      <t>トクレイ</t>
    </rPh>
    <phoneticPr fontId="2"/>
  </si>
  <si>
    <t>交付金の錯誤</t>
    <rPh sb="4" eb="6">
      <t>サクゴ</t>
    </rPh>
    <phoneticPr fontId="2"/>
  </si>
  <si>
    <t>措置による影響額</t>
    <phoneticPr fontId="2"/>
  </si>
  <si>
    <t>法人事業税交付対象額</t>
    <rPh sb="0" eb="2">
      <t>ホウジン</t>
    </rPh>
    <rPh sb="2" eb="5">
      <t>ジギョウゼイ</t>
    </rPh>
    <rPh sb="5" eb="7">
      <t>コウフ</t>
    </rPh>
    <rPh sb="7" eb="9">
      <t>タイショウ</t>
    </rPh>
    <rPh sb="9" eb="10">
      <t>ガク</t>
    </rPh>
    <phoneticPr fontId="2"/>
  </si>
  <si>
    <t>環境性能割</t>
    <rPh sb="0" eb="2">
      <t>カンキョウ</t>
    </rPh>
    <rPh sb="2" eb="4">
      <t>セイノウ</t>
    </rPh>
    <rPh sb="4" eb="5">
      <t>ワリ</t>
    </rPh>
    <phoneticPr fontId="2"/>
  </si>
  <si>
    <t>種別割</t>
    <rPh sb="0" eb="2">
      <t>シュベツ</t>
    </rPh>
    <rPh sb="2" eb="3">
      <t>ワリ</t>
    </rPh>
    <phoneticPr fontId="2"/>
  </si>
  <si>
    <t>※下線のある青字部分には「都区財調制度の概要」ページへリンクしていますので、青字部分をクリックすると、その用語の説明が掲載されている都区財調制度の説明ページが開きます。</t>
    <rPh sb="1" eb="3">
      <t>カセン</t>
    </rPh>
    <rPh sb="6" eb="8">
      <t>アオジ</t>
    </rPh>
    <rPh sb="8" eb="10">
      <t>ブブン</t>
    </rPh>
    <rPh sb="13" eb="15">
      <t>トク</t>
    </rPh>
    <rPh sb="15" eb="16">
      <t>ザイ</t>
    </rPh>
    <rPh sb="16" eb="17">
      <t>チョウ</t>
    </rPh>
    <rPh sb="17" eb="19">
      <t>セイド</t>
    </rPh>
    <rPh sb="20" eb="22">
      <t>ガイヨウ</t>
    </rPh>
    <rPh sb="38" eb="40">
      <t>アオジ</t>
    </rPh>
    <rPh sb="40" eb="42">
      <t>ブブン</t>
    </rPh>
    <rPh sb="53" eb="55">
      <t>ヨウゴ</t>
    </rPh>
    <rPh sb="56" eb="58">
      <t>セツメイ</t>
    </rPh>
    <rPh sb="59" eb="61">
      <t>ケイサイ</t>
    </rPh>
    <rPh sb="66" eb="68">
      <t>トク</t>
    </rPh>
    <rPh sb="68" eb="69">
      <t>ザイ</t>
    </rPh>
    <rPh sb="69" eb="70">
      <t>チョウ</t>
    </rPh>
    <rPh sb="70" eb="72">
      <t>セイド</t>
    </rPh>
    <rPh sb="73" eb="75">
      <t>セツメイ</t>
    </rPh>
    <rPh sb="79" eb="80">
      <t>ヒラ</t>
    </rPh>
    <phoneticPr fontId="2"/>
  </si>
  <si>
    <t>都区財政調整制度の概要：</t>
    <rPh sb="0" eb="2">
      <t>トク</t>
    </rPh>
    <rPh sb="2" eb="4">
      <t>ザイセイ</t>
    </rPh>
    <rPh sb="4" eb="6">
      <t>チョウセイ</t>
    </rPh>
    <rPh sb="6" eb="8">
      <t>セイド</t>
    </rPh>
    <rPh sb="9" eb="11">
      <t>ガイヨウ</t>
    </rPh>
    <phoneticPr fontId="2"/>
  </si>
  <si>
    <t>　各種税・交付金等の内容については、次のアドレスの用語集ページをご覧ください。クリックすると、特別区長会の用語集ページが開きます。</t>
    <rPh sb="1" eb="3">
      <t>カクシュ</t>
    </rPh>
    <rPh sb="3" eb="4">
      <t>ゼイ</t>
    </rPh>
    <rPh sb="5" eb="8">
      <t>コウフキン</t>
    </rPh>
    <rPh sb="8" eb="9">
      <t>トウ</t>
    </rPh>
    <rPh sb="10" eb="12">
      <t>ナイヨウ</t>
    </rPh>
    <rPh sb="18" eb="19">
      <t>ツギ</t>
    </rPh>
    <rPh sb="25" eb="27">
      <t>ヨウゴ</t>
    </rPh>
    <rPh sb="27" eb="28">
      <t>シュウ</t>
    </rPh>
    <rPh sb="33" eb="34">
      <t>ラン</t>
    </rPh>
    <rPh sb="47" eb="50">
      <t>トクベツク</t>
    </rPh>
    <rPh sb="51" eb="52">
      <t>カイ</t>
    </rPh>
    <rPh sb="53" eb="55">
      <t>ヨウゴ</t>
    </rPh>
    <rPh sb="55" eb="56">
      <t>シュウ</t>
    </rPh>
    <rPh sb="60" eb="61">
      <t>ヒラ</t>
    </rPh>
    <phoneticPr fontId="2"/>
  </si>
  <si>
    <t>用語集ページ：</t>
    <rPh sb="0" eb="2">
      <t>ヨウゴ</t>
    </rPh>
    <rPh sb="2" eb="3">
      <t>シュウ</t>
    </rPh>
    <phoneticPr fontId="2"/>
  </si>
  <si>
    <t>調整税等</t>
    <rPh sb="0" eb="2">
      <t>チョウセイ</t>
    </rPh>
    <rPh sb="2" eb="3">
      <t>ゼイ</t>
    </rPh>
    <rPh sb="3" eb="4">
      <t>トウ</t>
    </rPh>
    <phoneticPr fontId="2"/>
  </si>
  <si>
    <t>普　通　交　付　金</t>
    <phoneticPr fontId="2"/>
  </si>
  <si>
    <t>特　別　交　付　金</t>
    <phoneticPr fontId="2"/>
  </si>
  <si>
    <t>注：下線のある青字部分には「都区財調制度の概要」ページへリンクしていますので、青字部分をクリックすると、その用語の説明が掲載されている都区財調制度の説明ページが開きます。</t>
    <rPh sb="0" eb="1">
      <t>チュウ</t>
    </rPh>
    <rPh sb="2" eb="4">
      <t>カセン</t>
    </rPh>
    <rPh sb="7" eb="9">
      <t>アオジ</t>
    </rPh>
    <rPh sb="9" eb="11">
      <t>ブブン</t>
    </rPh>
    <rPh sb="14" eb="16">
      <t>トク</t>
    </rPh>
    <rPh sb="16" eb="17">
      <t>ザイ</t>
    </rPh>
    <rPh sb="17" eb="18">
      <t>チョウ</t>
    </rPh>
    <rPh sb="18" eb="20">
      <t>セイド</t>
    </rPh>
    <rPh sb="21" eb="23">
      <t>ガイヨウ</t>
    </rPh>
    <rPh sb="39" eb="41">
      <t>アオジ</t>
    </rPh>
    <rPh sb="41" eb="43">
      <t>ブブン</t>
    </rPh>
    <rPh sb="54" eb="56">
      <t>ヨウゴ</t>
    </rPh>
    <rPh sb="57" eb="59">
      <t>セツメイ</t>
    </rPh>
    <rPh sb="60" eb="62">
      <t>ケイサイ</t>
    </rPh>
    <rPh sb="67" eb="69">
      <t>トク</t>
    </rPh>
    <rPh sb="69" eb="70">
      <t>ザイ</t>
    </rPh>
    <rPh sb="70" eb="71">
      <t>チョウ</t>
    </rPh>
    <rPh sb="71" eb="73">
      <t>セイド</t>
    </rPh>
    <rPh sb="74" eb="76">
      <t>セツメイ</t>
    </rPh>
    <rPh sb="80" eb="81">
      <t>ヒラ</t>
    </rPh>
    <phoneticPr fontId="2"/>
  </si>
  <si>
    <t>基　準　財　政　収　入　額</t>
    <phoneticPr fontId="2"/>
  </si>
  <si>
    <t xml:space="preserve">基　準　財　政　需　要　額 </t>
    <phoneticPr fontId="2"/>
  </si>
  <si>
    <t>普　通　交　付　金</t>
    <rPh sb="0" eb="1">
      <t>フ</t>
    </rPh>
    <rPh sb="2" eb="3">
      <t>ツウ</t>
    </rPh>
    <rPh sb="4" eb="5">
      <t>コウ</t>
    </rPh>
    <rPh sb="6" eb="7">
      <t>フ</t>
    </rPh>
    <rPh sb="8" eb="9">
      <t>キン</t>
    </rPh>
    <phoneticPr fontId="2"/>
  </si>
  <si>
    <r>
      <rPr>
        <sz val="11"/>
        <color theme="1"/>
        <rFont val="ＭＳ Ｐゴシック"/>
        <family val="3"/>
        <charset val="128"/>
      </rPr>
      <t>※　</t>
    </r>
    <r>
      <rPr>
        <u/>
        <sz val="11"/>
        <color theme="10"/>
        <rFont val="ＭＳ Ｐゴシック"/>
        <family val="3"/>
        <charset val="128"/>
      </rPr>
      <t>財源不足額</t>
    </r>
    <r>
      <rPr>
        <sz val="11"/>
        <color theme="1"/>
        <rFont val="ＭＳ Ｐゴシック"/>
        <family val="3"/>
        <charset val="128"/>
      </rPr>
      <t>が生じていないため不交付となる。</t>
    </r>
    <rPh sb="2" eb="4">
      <t>ザイゲン</t>
    </rPh>
    <rPh sb="4" eb="6">
      <t>ブソク</t>
    </rPh>
    <rPh sb="6" eb="7">
      <t>ガク</t>
    </rPh>
    <rPh sb="8" eb="9">
      <t>ショウ</t>
    </rPh>
    <rPh sb="16" eb="19">
      <t>フコウフ</t>
    </rPh>
    <phoneticPr fontId="2"/>
  </si>
  <si>
    <t>固定資産税減収補塡特別交付金</t>
    <rPh sb="0" eb="2">
      <t>コテイ</t>
    </rPh>
    <rPh sb="2" eb="5">
      <t>シサンゼイ</t>
    </rPh>
    <rPh sb="5" eb="7">
      <t>ゲンシュウ</t>
    </rPh>
    <rPh sb="7" eb="8">
      <t>ホ</t>
    </rPh>
    <rPh sb="8" eb="9">
      <t>フサガル</t>
    </rPh>
    <rPh sb="9" eb="11">
      <t>トクベツ</t>
    </rPh>
    <rPh sb="11" eb="14">
      <t>コウフキン</t>
    </rPh>
    <phoneticPr fontId="2"/>
  </si>
  <si>
    <r>
      <t>当初算定</t>
    </r>
    <r>
      <rPr>
        <sz val="11"/>
        <color theme="1"/>
        <rFont val="ＭＳ 明朝"/>
        <family val="1"/>
        <charset val="128"/>
      </rPr>
      <t>　ア</t>
    </r>
    <rPh sb="0" eb="2">
      <t>トウショ</t>
    </rPh>
    <rPh sb="2" eb="4">
      <t>サンテイ</t>
    </rPh>
    <phoneticPr fontId="2"/>
  </si>
  <si>
    <r>
      <t>普通交付金分</t>
    </r>
    <r>
      <rPr>
        <sz val="11"/>
        <color theme="1"/>
        <rFont val="ＭＳ 明朝"/>
        <family val="1"/>
        <charset val="128"/>
      </rPr>
      <t xml:space="preserve"> Ａ×95％</t>
    </r>
    <rPh sb="0" eb="2">
      <t>フツウ</t>
    </rPh>
    <rPh sb="2" eb="5">
      <t>コウフキン</t>
    </rPh>
    <rPh sb="5" eb="6">
      <t>ブン</t>
    </rPh>
    <phoneticPr fontId="2"/>
  </si>
  <si>
    <r>
      <t>特別交付金分</t>
    </r>
    <r>
      <rPr>
        <sz val="11"/>
        <color theme="1"/>
        <rFont val="ＭＳ 明朝"/>
        <family val="1"/>
        <charset val="128"/>
      </rPr>
      <t xml:space="preserve"> Ａ× 5％</t>
    </r>
    <rPh sb="0" eb="2">
      <t>トクベツ</t>
    </rPh>
    <rPh sb="2" eb="5">
      <t>コウフキン</t>
    </rPh>
    <rPh sb="5" eb="6">
      <t>ブン</t>
    </rPh>
    <phoneticPr fontId="2"/>
  </si>
  <si>
    <t>　　　　　　 計　 　　Ａ　　　</t>
    <rPh sb="7" eb="8">
      <t>ケイ</t>
    </rPh>
    <phoneticPr fontId="2"/>
  </si>
  <si>
    <r>
      <t>基 準 財 政 収 入 額</t>
    </r>
    <r>
      <rPr>
        <sz val="11"/>
        <color theme="1"/>
        <rFont val="ＭＳ 明朝"/>
        <family val="1"/>
        <charset val="128"/>
      </rPr>
      <t xml:space="preserve">   Ｂ</t>
    </r>
    <phoneticPr fontId="2"/>
  </si>
  <si>
    <r>
      <t>基 準 財 政 需 要 額</t>
    </r>
    <r>
      <rPr>
        <sz val="11"/>
        <color theme="1"/>
        <rFont val="ＭＳ 明朝"/>
        <family val="1"/>
        <charset val="128"/>
      </rPr>
      <t xml:space="preserve">   Ｃ</t>
    </r>
    <phoneticPr fontId="2"/>
  </si>
  <si>
    <t>令和4年度</t>
    <rPh sb="0" eb="1">
      <t>レイ</t>
    </rPh>
    <rPh sb="1" eb="2">
      <t>ワ</t>
    </rPh>
    <rPh sb="3" eb="5">
      <t>ネンド</t>
    </rPh>
    <phoneticPr fontId="2"/>
  </si>
  <si>
    <t>１．令和5年度都区財政調整区別算定結果総括表</t>
    <rPh sb="2" eb="4">
      <t>レイワ</t>
    </rPh>
    <phoneticPr fontId="2"/>
  </si>
  <si>
    <t>令和5年度</t>
    <rPh sb="0" eb="1">
      <t>レイ</t>
    </rPh>
    <rPh sb="1" eb="2">
      <t>ワ</t>
    </rPh>
    <rPh sb="3" eb="5">
      <t>ネンド</t>
    </rPh>
    <phoneticPr fontId="2"/>
  </si>
  <si>
    <t>対前年度当初算定比較</t>
    <rPh sb="0" eb="1">
      <t>タイ</t>
    </rPh>
    <rPh sb="1" eb="4">
      <t>ゼンネンド</t>
    </rPh>
    <rPh sb="4" eb="6">
      <t>トウショ</t>
    </rPh>
    <rPh sb="6" eb="8">
      <t>サンテイ</t>
    </rPh>
    <rPh sb="8" eb="10">
      <t>ヒカク</t>
    </rPh>
    <phoneticPr fontId="2"/>
  </si>
  <si>
    <t>著増</t>
    <rPh sb="0" eb="2">
      <t>チョゾウ</t>
    </rPh>
    <phoneticPr fontId="3"/>
  </si>
  <si>
    <t>https://www.tokyo23city-kuchokai.jp/seido/gaiyo.html</t>
    <phoneticPr fontId="2"/>
  </si>
  <si>
    <t>https://www.tokyo23city-kuchokai.jp/seido/gaiyo_9.html</t>
    <phoneticPr fontId="2"/>
  </si>
  <si>
    <t>２.令和5年度都区財政調整区別算定結果</t>
    <rPh sb="2" eb="4">
      <t>レイワ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</si>
</sst>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41" formatCode="_ * #,##0_ ;_ * \-#,##0_ ;_ * &quot;-&quot;_ ;_ @_ "/>
    <numFmt numFmtId="176" formatCode="#,##0;&quot;△&quot;#,##0"/>
    <numFmt numFmtId="177" formatCode="&quot;△&quot;#,##0;\-#,##0;#,##0"/>
    <numFmt numFmtId="178" formatCode="#,##0.0%;&quot;△&quot;#,##0.0%"/>
    <numFmt numFmtId="179" formatCode="0.0%"/>
  </numFmts>
  <fonts count="18" x14ac:knownFonts="1">
    <font>
      <sz val="11"/>
      <name val="ＭＳ Ｐゴシック"/>
      <family val="3"/>
      <charset val="128"/>
    </font>
    <font>
      <b/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name val="ＭＳ 明朝"/>
      <family val="1"/>
      <charset val="128"/>
    </font>
    <font>
      <sz val="10.45"/>
      <name val="ＭＳ 明朝"/>
      <family val="1"/>
      <charset val="128"/>
    </font>
    <font>
      <sz val="10"/>
      <name val="ＭＳ 明朝"/>
      <family val="1"/>
      <charset val="128"/>
    </font>
    <font>
      <sz val="10.95"/>
      <name val="ＭＳ 明朝"/>
      <family val="1"/>
      <charset val="128"/>
    </font>
    <font>
      <sz val="14"/>
      <name val="ＭＳ 明朝"/>
      <family val="1"/>
      <charset val="128"/>
    </font>
    <font>
      <sz val="9"/>
      <name val="ＭＳ 明朝"/>
      <family val="1"/>
      <charset val="128"/>
    </font>
    <font>
      <sz val="14"/>
      <name val="ＭＳ ゴシック"/>
      <family val="3"/>
      <charset val="128"/>
    </font>
    <font>
      <sz val="10.95"/>
      <name val="ＭＳ Ｐ明朝"/>
      <family val="1"/>
      <charset val="128"/>
    </font>
    <font>
      <sz val="8"/>
      <name val="ＭＳ 明朝"/>
      <family val="1"/>
      <charset val="128"/>
    </font>
    <font>
      <sz val="10.45"/>
      <color indexed="8"/>
      <name val="ＭＳ 明朝"/>
      <family val="1"/>
      <charset val="128"/>
    </font>
    <font>
      <u/>
      <sz val="11"/>
      <color theme="10"/>
      <name val="ＭＳ Ｐゴシック"/>
      <family val="3"/>
      <charset val="128"/>
    </font>
    <font>
      <sz val="11"/>
      <color theme="1"/>
      <name val="ＭＳ Ｐゴシック"/>
      <family val="3"/>
      <charset val="128"/>
    </font>
    <font>
      <sz val="11"/>
      <color theme="1"/>
      <name val="ＭＳ 明朝"/>
      <family val="1"/>
      <charset val="128"/>
    </font>
    <font>
      <u/>
      <sz val="11"/>
      <color theme="10"/>
      <name val="ＭＳ 明朝"/>
      <family val="1"/>
      <charset val="128"/>
    </font>
    <font>
      <sz val="10.5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93">
    <border>
      <left/>
      <right/>
      <top/>
      <bottom/>
      <diagonal/>
    </border>
    <border>
      <left/>
      <right style="thin">
        <color indexed="8"/>
      </right>
      <top/>
      <bottom style="hair">
        <color indexed="8"/>
      </bottom>
      <diagonal/>
    </border>
    <border>
      <left style="thin">
        <color indexed="8"/>
      </left>
      <right style="hair">
        <color indexed="8"/>
      </right>
      <top style="hair">
        <color indexed="8"/>
      </top>
      <bottom/>
      <diagonal/>
    </border>
    <border>
      <left style="hair">
        <color indexed="8"/>
      </left>
      <right/>
      <top style="hair">
        <color indexed="8"/>
      </top>
      <bottom style="hair">
        <color indexed="8"/>
      </bottom>
      <diagonal/>
    </border>
    <border>
      <left style="thin">
        <color indexed="8"/>
      </left>
      <right style="hair">
        <color indexed="8"/>
      </right>
      <top/>
      <bottom/>
      <diagonal/>
    </border>
    <border>
      <left style="thin">
        <color indexed="8"/>
      </left>
      <right/>
      <top/>
      <bottom style="hair">
        <color indexed="8"/>
      </bottom>
      <diagonal/>
    </border>
    <border>
      <left/>
      <right/>
      <top/>
      <bottom style="hair">
        <color indexed="8"/>
      </bottom>
      <diagonal/>
    </border>
    <border>
      <left style="hair">
        <color indexed="8"/>
      </left>
      <right/>
      <top style="hair">
        <color indexed="8"/>
      </top>
      <bottom/>
      <diagonal/>
    </border>
    <border>
      <left/>
      <right/>
      <top style="hair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hair">
        <color indexed="8"/>
      </left>
      <right style="hair">
        <color indexed="8"/>
      </right>
      <top style="hair">
        <color indexed="8"/>
      </top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hair">
        <color indexed="8"/>
      </left>
      <right style="hair">
        <color indexed="8"/>
      </right>
      <top/>
      <bottom/>
      <diagonal/>
    </border>
    <border>
      <left style="thin">
        <color indexed="8"/>
      </left>
      <right style="hair">
        <color indexed="8"/>
      </right>
      <top/>
      <bottom style="thin">
        <color indexed="8"/>
      </bottom>
      <diagonal/>
    </border>
    <border>
      <left style="hair">
        <color indexed="8"/>
      </left>
      <right style="hair">
        <color indexed="8"/>
      </right>
      <top/>
      <bottom style="thin">
        <color indexed="8"/>
      </bottom>
      <diagonal/>
    </border>
    <border>
      <left style="thin">
        <color indexed="8"/>
      </left>
      <right style="hair">
        <color indexed="8"/>
      </right>
      <top style="thin">
        <color indexed="8"/>
      </top>
      <bottom style="thin">
        <color indexed="8"/>
      </bottom>
      <diagonal/>
    </border>
    <border>
      <left style="hair">
        <color indexed="8"/>
      </left>
      <right style="hair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 style="thin">
        <color indexed="8"/>
      </left>
      <right/>
      <top style="hair">
        <color indexed="8"/>
      </top>
      <bottom style="hair">
        <color indexed="8"/>
      </bottom>
      <diagonal/>
    </border>
    <border>
      <left style="thin">
        <color indexed="64"/>
      </left>
      <right/>
      <top style="thin">
        <color indexed="64"/>
      </top>
      <bottom style="hair">
        <color indexed="8"/>
      </bottom>
      <diagonal/>
    </border>
    <border>
      <left/>
      <right/>
      <top style="thin">
        <color indexed="64"/>
      </top>
      <bottom style="hair">
        <color indexed="8"/>
      </bottom>
      <diagonal/>
    </border>
    <border>
      <left/>
      <right style="thin">
        <color indexed="8"/>
      </right>
      <top style="thin">
        <color indexed="64"/>
      </top>
      <bottom style="hair">
        <color indexed="8"/>
      </bottom>
      <diagonal/>
    </border>
    <border>
      <left style="thin">
        <color indexed="8"/>
      </left>
      <right style="hair">
        <color indexed="8"/>
      </right>
      <top/>
      <bottom style="hair">
        <color indexed="8"/>
      </bottom>
      <diagonal/>
    </border>
    <border>
      <left style="hair">
        <color indexed="8"/>
      </left>
      <right style="hair">
        <color indexed="8"/>
      </right>
      <top/>
      <bottom style="hair">
        <color indexed="8"/>
      </bottom>
      <diagonal/>
    </border>
    <border>
      <left style="thin">
        <color indexed="8"/>
      </left>
      <right style="hair">
        <color indexed="8"/>
      </right>
      <top style="hair">
        <color indexed="64"/>
      </top>
      <bottom style="hair">
        <color indexed="64"/>
      </bottom>
      <diagonal/>
    </border>
    <border>
      <left style="hair">
        <color indexed="8"/>
      </left>
      <right style="hair">
        <color indexed="8"/>
      </right>
      <top style="hair">
        <color indexed="64"/>
      </top>
      <bottom style="hair">
        <color indexed="64"/>
      </bottom>
      <diagonal/>
    </border>
    <border>
      <left style="hair">
        <color indexed="8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/>
      <diagonal/>
    </border>
    <border>
      <left style="thin">
        <color indexed="64"/>
      </left>
      <right style="thin">
        <color indexed="8"/>
      </right>
      <top/>
      <bottom/>
      <diagonal/>
    </border>
    <border>
      <left style="thin">
        <color indexed="64"/>
      </left>
      <right style="thin">
        <color indexed="8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8"/>
      </right>
      <top/>
      <bottom style="hair">
        <color indexed="8"/>
      </bottom>
      <diagonal/>
    </border>
    <border>
      <left style="thin">
        <color indexed="64"/>
      </left>
      <right style="thin">
        <color indexed="8"/>
      </right>
      <top/>
      <bottom style="thin">
        <color indexed="8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 style="hair">
        <color indexed="8"/>
      </top>
      <bottom style="hair">
        <color indexed="8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hair">
        <color indexed="8"/>
      </bottom>
      <diagonal/>
    </border>
    <border>
      <left style="thin">
        <color indexed="8"/>
      </left>
      <right/>
      <top style="hair">
        <color indexed="8"/>
      </top>
      <bottom/>
      <diagonal/>
    </border>
    <border>
      <left style="thin">
        <color indexed="8"/>
      </left>
      <right/>
      <top style="thin">
        <color indexed="64"/>
      </top>
      <bottom style="hair">
        <color indexed="8"/>
      </bottom>
      <diagonal/>
    </border>
    <border>
      <left style="thin">
        <color indexed="8"/>
      </left>
      <right/>
      <top style="hair">
        <color indexed="8"/>
      </top>
      <bottom style="thin">
        <color indexed="64"/>
      </bottom>
      <diagonal/>
    </border>
    <border>
      <left style="thin">
        <color indexed="8"/>
      </left>
      <right/>
      <top style="hair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8"/>
      </top>
      <bottom style="hair">
        <color indexed="8"/>
      </bottom>
      <diagonal/>
    </border>
    <border>
      <left style="thin">
        <color indexed="64"/>
      </left>
      <right style="thin">
        <color indexed="64"/>
      </right>
      <top style="hair">
        <color indexed="8"/>
      </top>
      <bottom/>
      <diagonal/>
    </border>
    <border>
      <left style="thin">
        <color indexed="64"/>
      </left>
      <right style="thin">
        <color indexed="64"/>
      </right>
      <top/>
      <bottom style="hair">
        <color indexed="8"/>
      </bottom>
      <diagonal/>
    </border>
    <border>
      <left style="thin">
        <color indexed="64"/>
      </left>
      <right style="thin">
        <color indexed="64"/>
      </right>
      <top style="hair">
        <color indexed="8"/>
      </top>
      <bottom style="thin">
        <color indexed="64"/>
      </bottom>
      <diagonal/>
    </border>
    <border>
      <left/>
      <right/>
      <top style="thin">
        <color indexed="8"/>
      </top>
      <bottom/>
      <diagonal/>
    </border>
    <border>
      <left/>
      <right/>
      <top style="hair">
        <color indexed="8"/>
      </top>
      <bottom style="thin">
        <color indexed="64"/>
      </bottom>
      <diagonal/>
    </border>
    <border>
      <left/>
      <right/>
      <top style="hair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hair">
        <color indexed="8"/>
      </left>
      <right style="thin">
        <color indexed="8"/>
      </right>
      <top/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8"/>
      </bottom>
      <diagonal/>
    </border>
    <border>
      <left style="hair">
        <color indexed="8"/>
      </left>
      <right/>
      <top style="hair">
        <color indexed="8"/>
      </top>
      <bottom style="thin">
        <color indexed="64"/>
      </bottom>
      <diagonal/>
    </border>
    <border>
      <left style="hair">
        <color indexed="8"/>
      </left>
      <right/>
      <top style="hair">
        <color indexed="8"/>
      </top>
      <bottom style="thin">
        <color indexed="8"/>
      </bottom>
      <diagonal/>
    </border>
    <border>
      <left style="hair">
        <color indexed="8"/>
      </left>
      <right/>
      <top/>
      <bottom style="hair">
        <color indexed="8"/>
      </bottom>
      <diagonal/>
    </border>
    <border>
      <left style="thin">
        <color indexed="8"/>
      </left>
      <right style="hair">
        <color indexed="8"/>
      </right>
      <top style="thin">
        <color indexed="8"/>
      </top>
      <bottom/>
      <diagonal/>
    </border>
    <border>
      <left/>
      <right/>
      <top style="thin">
        <color indexed="8"/>
      </top>
      <bottom style="hair">
        <color indexed="8"/>
      </bottom>
      <diagonal/>
    </border>
    <border>
      <left style="hair">
        <color indexed="8"/>
      </left>
      <right style="hair">
        <color indexed="8"/>
      </right>
      <top style="thin">
        <color indexed="8"/>
      </top>
      <bottom/>
      <diagonal/>
    </border>
    <border>
      <left style="hair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64"/>
      </left>
      <right style="hair">
        <color indexed="8"/>
      </right>
      <top/>
      <bottom/>
      <diagonal/>
    </border>
    <border>
      <left style="thin">
        <color indexed="64"/>
      </left>
      <right style="hair">
        <color indexed="8"/>
      </right>
      <top style="hair">
        <color indexed="8"/>
      </top>
      <bottom/>
      <diagonal/>
    </border>
    <border>
      <left style="thin">
        <color indexed="64"/>
      </left>
      <right style="hair">
        <color indexed="8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8"/>
      </top>
      <bottom style="hair">
        <color indexed="8"/>
      </bottom>
      <diagonal/>
    </border>
    <border>
      <left style="thin">
        <color indexed="8"/>
      </left>
      <right style="thin">
        <color indexed="8"/>
      </right>
      <top style="hair">
        <color indexed="64"/>
      </top>
      <bottom style="hair">
        <color indexed="64"/>
      </bottom>
      <diagonal/>
    </border>
    <border>
      <left style="hair">
        <color indexed="8"/>
      </left>
      <right style="thin">
        <color indexed="8"/>
      </right>
      <top style="hair">
        <color indexed="64"/>
      </top>
      <bottom style="hair">
        <color indexed="64"/>
      </bottom>
      <diagonal/>
    </border>
    <border>
      <left style="hair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hair">
        <color indexed="8"/>
      </left>
      <right/>
      <top/>
      <bottom/>
      <diagonal/>
    </border>
    <border>
      <left style="hair">
        <color indexed="8"/>
      </left>
      <right/>
      <top/>
      <bottom style="thin">
        <color indexed="8"/>
      </bottom>
      <diagonal/>
    </border>
    <border>
      <left style="hair">
        <color indexed="8"/>
      </left>
      <right/>
      <top style="thin">
        <color indexed="8"/>
      </top>
      <bottom/>
      <diagonal/>
    </border>
    <border>
      <left style="hair">
        <color indexed="8"/>
      </left>
      <right/>
      <top style="thin">
        <color indexed="8"/>
      </top>
      <bottom style="thin">
        <color indexed="8"/>
      </bottom>
      <diagonal/>
    </border>
    <border>
      <left style="hair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/>
      <bottom/>
      <diagonal/>
    </border>
    <border>
      <left style="thin">
        <color indexed="8"/>
      </left>
      <right style="thin">
        <color indexed="64"/>
      </right>
      <top style="hair">
        <color indexed="8"/>
      </top>
      <bottom style="hair">
        <color indexed="8"/>
      </bottom>
      <diagonal/>
    </border>
    <border>
      <left style="thin">
        <color indexed="8"/>
      </left>
      <right style="thin">
        <color indexed="64"/>
      </right>
      <top style="hair">
        <color indexed="8"/>
      </top>
      <bottom/>
      <diagonal/>
    </border>
    <border>
      <left style="thin">
        <color indexed="8"/>
      </left>
      <right style="thin">
        <color indexed="64"/>
      </right>
      <top/>
      <bottom style="thin">
        <color indexed="8"/>
      </bottom>
      <diagonal/>
    </border>
    <border>
      <left style="thin">
        <color indexed="8"/>
      </left>
      <right style="thin">
        <color indexed="64"/>
      </right>
      <top/>
      <bottom style="hair">
        <color indexed="8"/>
      </bottom>
      <diagonal/>
    </border>
    <border>
      <left style="thin">
        <color indexed="8"/>
      </left>
      <right style="thin">
        <color indexed="64"/>
      </right>
      <top/>
      <bottom/>
      <diagonal/>
    </border>
    <border>
      <left style="thin">
        <color indexed="8"/>
      </left>
      <right style="thin">
        <color indexed="64"/>
      </right>
      <top style="hair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 style="hair">
        <color indexed="8"/>
      </bottom>
      <diagonal/>
    </border>
    <border>
      <left style="thin">
        <color indexed="8"/>
      </left>
      <right style="thin">
        <color indexed="64"/>
      </right>
      <top style="hair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8"/>
      </top>
      <bottom style="hair">
        <color indexed="8"/>
      </bottom>
      <diagonal/>
    </border>
    <border>
      <left style="thin">
        <color indexed="64"/>
      </left>
      <right/>
      <top/>
      <bottom/>
      <diagonal/>
    </border>
    <border>
      <left style="thin">
        <color indexed="8"/>
      </left>
      <right style="thin">
        <color indexed="8"/>
      </right>
      <top style="hair">
        <color indexed="8"/>
      </top>
      <bottom style="hair">
        <color indexed="8"/>
      </bottom>
      <diagonal/>
    </border>
    <border>
      <left/>
      <right style="thin">
        <color indexed="8"/>
      </right>
      <top style="thin">
        <color indexed="8"/>
      </top>
      <bottom/>
      <diagonal/>
    </border>
    <border>
      <left style="hair">
        <color indexed="8"/>
      </left>
      <right style="thin">
        <color indexed="8"/>
      </right>
      <top style="hair">
        <color indexed="8"/>
      </top>
      <bottom/>
      <diagonal/>
    </border>
    <border>
      <left/>
      <right style="thin">
        <color indexed="8"/>
      </right>
      <top style="hair">
        <color indexed="8"/>
      </top>
      <bottom/>
      <diagonal/>
    </border>
    <border>
      <left style="hair">
        <color indexed="8"/>
      </left>
      <right style="thin">
        <color indexed="8"/>
      </right>
      <top style="hair">
        <color indexed="8"/>
      </top>
      <bottom style="hair">
        <color indexed="8"/>
      </bottom>
      <diagonal/>
    </border>
    <border>
      <left/>
      <right style="thin">
        <color indexed="8"/>
      </right>
      <top style="hair">
        <color indexed="8"/>
      </top>
      <bottom style="hair">
        <color indexed="8"/>
      </bottom>
      <diagonal/>
    </border>
    <border>
      <left style="hair">
        <color indexed="8"/>
      </left>
      <right style="hair">
        <color indexed="8"/>
      </right>
      <top style="hair">
        <color indexed="8"/>
      </top>
      <bottom style="hair">
        <color indexed="8"/>
      </bottom>
      <diagonal/>
    </border>
    <border>
      <left/>
      <right style="thin">
        <color indexed="8"/>
      </right>
      <top style="hair">
        <color indexed="8"/>
      </top>
      <bottom style="thin">
        <color indexed="8"/>
      </bottom>
      <diagonal/>
    </border>
  </borders>
  <cellStyleXfs count="8">
    <xf numFmtId="0" fontId="0" fillId="0" borderId="0"/>
    <xf numFmtId="9" fontId="1" fillId="0" borderId="0" applyFont="0" applyFill="0" applyBorder="0" applyAlignment="0" applyProtection="0"/>
    <xf numFmtId="0" fontId="2" fillId="0" borderId="0">
      <alignment vertical="center"/>
    </xf>
    <xf numFmtId="41" fontId="2" fillId="0" borderId="0"/>
    <xf numFmtId="0" fontId="7" fillId="0" borderId="0"/>
    <xf numFmtId="9" fontId="2" fillId="0" borderId="0" applyFont="0" applyFill="0" applyBorder="0" applyAlignment="0" applyProtection="0"/>
    <xf numFmtId="38" fontId="2" fillId="0" borderId="0" applyFont="0" applyFill="0" applyBorder="0" applyAlignment="0" applyProtection="0"/>
    <xf numFmtId="0" fontId="13" fillId="0" borderId="0" applyNumberFormat="0" applyFill="0" applyBorder="0" applyAlignment="0" applyProtection="0"/>
  </cellStyleXfs>
  <cellXfs count="234">
    <xf numFmtId="0" fontId="0" fillId="0" borderId="0" xfId="0"/>
    <xf numFmtId="176" fontId="4" fillId="0" borderId="19" xfId="0" applyNumberFormat="1" applyFont="1" applyFill="1" applyBorder="1" applyAlignment="1" applyProtection="1">
      <alignment vertical="center"/>
      <protection locked="0"/>
    </xf>
    <xf numFmtId="0" fontId="3" fillId="0" borderId="0" xfId="0" applyFont="1" applyFill="1"/>
    <xf numFmtId="0" fontId="3" fillId="0" borderId="52" xfId="0" applyFont="1" applyFill="1" applyBorder="1" applyAlignment="1">
      <alignment horizontal="center" vertical="center" justifyLastLine="1"/>
    </xf>
    <xf numFmtId="176" fontId="6" fillId="0" borderId="67" xfId="0" applyNumberFormat="1" applyFont="1" applyFill="1" applyBorder="1" applyAlignment="1">
      <alignment horizontal="right" vertical="center"/>
    </xf>
    <xf numFmtId="176" fontId="6" fillId="0" borderId="61" xfId="0" applyNumberFormat="1" applyFont="1" applyFill="1" applyBorder="1" applyAlignment="1">
      <alignment horizontal="right" vertical="center"/>
    </xf>
    <xf numFmtId="176" fontId="6" fillId="0" borderId="73" xfId="0" applyNumberFormat="1" applyFont="1" applyFill="1" applyBorder="1" applyAlignment="1">
      <alignment horizontal="right" vertical="center"/>
    </xf>
    <xf numFmtId="176" fontId="4" fillId="0" borderId="0" xfId="0" applyNumberFormat="1" applyFont="1" applyFill="1" applyAlignment="1"/>
    <xf numFmtId="176" fontId="4" fillId="0" borderId="0" xfId="0" quotePrefix="1" applyNumberFormat="1" applyFont="1" applyFill="1" applyAlignment="1"/>
    <xf numFmtId="176" fontId="4" fillId="0" borderId="47" xfId="0" applyNumberFormat="1" applyFont="1" applyFill="1" applyBorder="1" applyAlignment="1">
      <alignment horizontal="center" vertical="center" justifyLastLine="1"/>
    </xf>
    <xf numFmtId="176" fontId="4" fillId="0" borderId="42" xfId="0" applyNumberFormat="1" applyFont="1" applyFill="1" applyBorder="1" applyAlignment="1">
      <alignment horizontal="center" vertical="center" justifyLastLine="1"/>
    </xf>
    <xf numFmtId="176" fontId="8" fillId="0" borderId="18" xfId="0" applyNumberFormat="1" applyFont="1" applyFill="1" applyBorder="1" applyAlignment="1">
      <alignment horizontal="center" vertical="center"/>
    </xf>
    <xf numFmtId="176" fontId="8" fillId="0" borderId="50" xfId="0" applyNumberFormat="1" applyFont="1" applyFill="1" applyBorder="1" applyAlignment="1">
      <alignment horizontal="center" vertical="center"/>
    </xf>
    <xf numFmtId="176" fontId="4" fillId="0" borderId="37" xfId="0" applyNumberFormat="1" applyFont="1" applyFill="1" applyBorder="1" applyAlignment="1" applyProtection="1">
      <alignment vertical="center"/>
      <protection locked="0"/>
    </xf>
    <xf numFmtId="176" fontId="4" fillId="0" borderId="6" xfId="0" applyNumberFormat="1" applyFont="1" applyFill="1" applyBorder="1" applyAlignment="1">
      <alignment vertical="center"/>
    </xf>
    <xf numFmtId="178" fontId="4" fillId="0" borderId="45" xfId="1" applyNumberFormat="1" applyFont="1" applyFill="1" applyBorder="1" applyAlignment="1">
      <alignment horizontal="right" vertical="center" indent="1"/>
    </xf>
    <xf numFmtId="178" fontId="4" fillId="0" borderId="44" xfId="1" applyNumberFormat="1" applyFont="1" applyFill="1" applyBorder="1" applyAlignment="1">
      <alignment horizontal="right" vertical="center" indent="1"/>
    </xf>
    <xf numFmtId="178" fontId="4" fillId="0" borderId="44" xfId="1" applyNumberFormat="1" applyFont="1" applyFill="1" applyBorder="1" applyAlignment="1">
      <alignment horizontal="center" vertical="center"/>
    </xf>
    <xf numFmtId="176" fontId="4" fillId="0" borderId="8" xfId="0" applyNumberFormat="1" applyFont="1" applyFill="1" applyBorder="1" applyAlignment="1">
      <alignment vertical="center"/>
    </xf>
    <xf numFmtId="178" fontId="4" fillId="0" borderId="53" xfId="1" applyNumberFormat="1" applyFont="1" applyFill="1" applyBorder="1" applyAlignment="1">
      <alignment horizontal="right" vertical="center" indent="1"/>
    </xf>
    <xf numFmtId="176" fontId="4" fillId="0" borderId="8" xfId="0" applyNumberFormat="1" applyFont="1" applyFill="1" applyBorder="1" applyAlignment="1">
      <alignment horizontal="center" vertical="center"/>
    </xf>
    <xf numFmtId="178" fontId="4" fillId="0" borderId="43" xfId="1" applyNumberFormat="1" applyFont="1" applyFill="1" applyBorder="1" applyAlignment="1">
      <alignment horizontal="right" vertical="center" indent="1"/>
    </xf>
    <xf numFmtId="176" fontId="4" fillId="0" borderId="18" xfId="0" applyNumberFormat="1" applyFont="1" applyFill="1" applyBorder="1" applyAlignment="1">
      <alignment vertical="center"/>
    </xf>
    <xf numFmtId="178" fontId="4" fillId="0" borderId="50" xfId="1" applyNumberFormat="1" applyFont="1" applyFill="1" applyBorder="1" applyAlignment="1">
      <alignment horizontal="right" vertical="center" indent="1"/>
    </xf>
    <xf numFmtId="176" fontId="4" fillId="0" borderId="19" xfId="0" applyNumberFormat="1" applyFont="1" applyFill="1" applyBorder="1" applyAlignment="1">
      <alignment vertical="center"/>
    </xf>
    <xf numFmtId="176" fontId="4" fillId="0" borderId="43" xfId="0" applyNumberFormat="1" applyFont="1" applyFill="1" applyBorder="1" applyAlignment="1">
      <alignment vertical="center"/>
    </xf>
    <xf numFmtId="176" fontId="4" fillId="0" borderId="0" xfId="0" applyNumberFormat="1" applyFont="1" applyFill="1" applyBorder="1" applyAlignment="1">
      <alignment vertical="center"/>
    </xf>
    <xf numFmtId="176" fontId="4" fillId="0" borderId="48" xfId="0" applyNumberFormat="1" applyFont="1" applyFill="1" applyBorder="1" applyAlignment="1">
      <alignment vertical="center"/>
    </xf>
    <xf numFmtId="178" fontId="4" fillId="0" borderId="46" xfId="1" applyNumberFormat="1" applyFont="1" applyFill="1" applyBorder="1" applyAlignment="1">
      <alignment horizontal="right" vertical="center" indent="1"/>
    </xf>
    <xf numFmtId="176" fontId="4" fillId="0" borderId="21" xfId="0" applyNumberFormat="1" applyFont="1" applyFill="1" applyBorder="1" applyAlignment="1">
      <alignment vertical="center"/>
    </xf>
    <xf numFmtId="178" fontId="4" fillId="0" borderId="54" xfId="1" applyNumberFormat="1" applyFont="1" applyFill="1" applyBorder="1" applyAlignment="1">
      <alignment horizontal="right" vertical="center" indent="1"/>
    </xf>
    <xf numFmtId="176" fontId="4" fillId="0" borderId="49" xfId="0" applyNumberFormat="1" applyFont="1" applyFill="1" applyBorder="1" applyAlignment="1">
      <alignment vertical="center"/>
    </xf>
    <xf numFmtId="176" fontId="4" fillId="0" borderId="6" xfId="0" applyNumberFormat="1" applyFont="1" applyFill="1" applyBorder="1" applyAlignment="1">
      <alignment horizontal="center" vertical="center"/>
    </xf>
    <xf numFmtId="178" fontId="4" fillId="0" borderId="45" xfId="1" applyNumberFormat="1" applyFont="1" applyFill="1" applyBorder="1" applyAlignment="1">
      <alignment horizontal="center" vertical="center"/>
    </xf>
    <xf numFmtId="176" fontId="4" fillId="0" borderId="49" xfId="0" applyNumberFormat="1" applyFont="1" applyFill="1" applyBorder="1" applyAlignment="1">
      <alignment horizontal="right" vertical="center"/>
    </xf>
    <xf numFmtId="176" fontId="4" fillId="0" borderId="0" xfId="0" applyNumberFormat="1" applyFont="1" applyFill="1" applyAlignment="1">
      <alignment vertical="center"/>
    </xf>
    <xf numFmtId="176" fontId="5" fillId="0" borderId="0" xfId="0" applyNumberFormat="1" applyFont="1" applyFill="1" applyAlignment="1">
      <alignment vertical="center"/>
    </xf>
    <xf numFmtId="176" fontId="4" fillId="0" borderId="0" xfId="0" applyNumberFormat="1" applyFont="1" applyFill="1" applyAlignment="1" applyProtection="1">
      <alignment horizontal="left" vertical="center"/>
      <protection locked="0"/>
    </xf>
    <xf numFmtId="176" fontId="4" fillId="0" borderId="34" xfId="0" applyNumberFormat="1" applyFont="1" applyFill="1" applyBorder="1" applyAlignment="1">
      <alignment vertical="center"/>
    </xf>
    <xf numFmtId="176" fontId="9" fillId="0" borderId="0" xfId="0" applyNumberFormat="1" applyFont="1" applyFill="1" applyAlignment="1">
      <alignment horizontal="left"/>
    </xf>
    <xf numFmtId="176" fontId="4" fillId="0" borderId="35" xfId="0" applyNumberFormat="1" applyFont="1" applyFill="1" applyBorder="1" applyAlignment="1">
      <alignment horizontal="distributed" vertical="center" indent="1"/>
    </xf>
    <xf numFmtId="176" fontId="4" fillId="0" borderId="9" xfId="0" applyNumberFormat="1" applyFont="1" applyFill="1" applyBorder="1" applyAlignment="1">
      <alignment horizontal="distributed" vertical="center" indent="1"/>
    </xf>
    <xf numFmtId="176" fontId="4" fillId="0" borderId="51" xfId="0" applyNumberFormat="1" applyFont="1" applyFill="1" applyBorder="1" applyAlignment="1">
      <alignment horizontal="center" vertical="center"/>
    </xf>
    <xf numFmtId="176" fontId="9" fillId="0" borderId="0" xfId="0" applyNumberFormat="1" applyFont="1" applyFill="1" applyAlignment="1">
      <alignment horizontal="left" vertical="center"/>
    </xf>
    <xf numFmtId="176" fontId="6" fillId="0" borderId="0" xfId="0" applyNumberFormat="1" applyFont="1" applyFill="1" applyAlignment="1">
      <alignment horizontal="left" vertical="center"/>
    </xf>
    <xf numFmtId="0" fontId="6" fillId="0" borderId="0" xfId="0" applyFont="1" applyFill="1" applyAlignment="1">
      <alignment horizontal="center"/>
    </xf>
    <xf numFmtId="0" fontId="6" fillId="0" borderId="0" xfId="0" applyFont="1" applyFill="1"/>
    <xf numFmtId="176" fontId="6" fillId="0" borderId="0" xfId="0" applyNumberFormat="1" applyFont="1" applyFill="1" applyAlignment="1">
      <alignment horizontal="right" vertical="center"/>
    </xf>
    <xf numFmtId="0" fontId="6" fillId="0" borderId="0" xfId="0" applyFont="1" applyFill="1" applyAlignment="1">
      <alignment horizontal="right"/>
    </xf>
    <xf numFmtId="176" fontId="6" fillId="0" borderId="28" xfId="0" applyNumberFormat="1" applyFont="1" applyFill="1" applyBorder="1" applyAlignment="1">
      <alignment horizontal="center" vertical="center"/>
    </xf>
    <xf numFmtId="0" fontId="6" fillId="0" borderId="59" xfId="0" applyFont="1" applyFill="1" applyBorder="1" applyAlignment="1">
      <alignment horizontal="center" vertical="center"/>
    </xf>
    <xf numFmtId="176" fontId="5" fillId="0" borderId="9" xfId="0" applyNumberFormat="1" applyFont="1" applyFill="1" applyBorder="1" applyAlignment="1">
      <alignment horizontal="center" vertical="center"/>
    </xf>
    <xf numFmtId="0" fontId="6" fillId="0" borderId="29" xfId="0" applyFont="1" applyFill="1" applyBorder="1" applyAlignment="1">
      <alignment horizontal="distributed" vertical="center" justifyLastLine="1"/>
    </xf>
    <xf numFmtId="0" fontId="6" fillId="0" borderId="10" xfId="0" applyFont="1" applyFill="1" applyBorder="1" applyAlignment="1">
      <alignment horizontal="left" indent="2"/>
    </xf>
    <xf numFmtId="0" fontId="6" fillId="0" borderId="7" xfId="0" applyFont="1" applyFill="1" applyBorder="1" applyAlignment="1">
      <alignment horizontal="left" indent="2"/>
    </xf>
    <xf numFmtId="0" fontId="6" fillId="0" borderId="11" xfId="0" applyFont="1" applyFill="1" applyBorder="1" applyAlignment="1">
      <alignment horizontal="center"/>
    </xf>
    <xf numFmtId="176" fontId="6" fillId="0" borderId="29" xfId="0" applyNumberFormat="1" applyFont="1" applyFill="1" applyBorder="1" applyAlignment="1">
      <alignment horizontal="center" vertical="center"/>
    </xf>
    <xf numFmtId="176" fontId="6" fillId="0" borderId="4" xfId="0" applyNumberFormat="1" applyFont="1" applyFill="1" applyBorder="1" applyAlignment="1">
      <alignment horizontal="center" vertical="center"/>
    </xf>
    <xf numFmtId="176" fontId="6" fillId="0" borderId="12" xfId="0" applyNumberFormat="1" applyFont="1" applyFill="1" applyBorder="1" applyAlignment="1">
      <alignment horizontal="center" vertical="center"/>
    </xf>
    <xf numFmtId="0" fontId="4" fillId="0" borderId="12" xfId="0" applyFont="1" applyFill="1" applyBorder="1" applyAlignment="1">
      <alignment horizontal="distributed" justifyLastLine="1"/>
    </xf>
    <xf numFmtId="0" fontId="6" fillId="0" borderId="69" xfId="0" applyFont="1" applyFill="1" applyBorder="1" applyAlignment="1">
      <alignment horizontal="distributed" justifyLastLine="1"/>
    </xf>
    <xf numFmtId="176" fontId="5" fillId="0" borderId="11" xfId="0" applyNumberFormat="1" applyFont="1" applyFill="1" applyBorder="1" applyAlignment="1">
      <alignment horizontal="center" vertical="center"/>
    </xf>
    <xf numFmtId="0" fontId="6" fillId="0" borderId="29" xfId="0" applyFont="1" applyFill="1" applyBorder="1" applyAlignment="1">
      <alignment horizontal="center"/>
    </xf>
    <xf numFmtId="0" fontId="6" fillId="0" borderId="13" xfId="0" applyFont="1" applyFill="1" applyBorder="1" applyAlignment="1">
      <alignment horizontal="left" indent="2"/>
    </xf>
    <xf numFmtId="0" fontId="6" fillId="0" borderId="14" xfId="0" applyFont="1" applyFill="1" applyBorder="1" applyAlignment="1">
      <alignment horizontal="left" indent="2"/>
    </xf>
    <xf numFmtId="0" fontId="6" fillId="0" borderId="70" xfId="0" applyFont="1" applyFill="1" applyBorder="1" applyAlignment="1">
      <alignment horizontal="left" indent="2"/>
    </xf>
    <xf numFmtId="0" fontId="6" fillId="0" borderId="28" xfId="0" applyFont="1" applyFill="1" applyBorder="1" applyAlignment="1">
      <alignment horizontal="center" vertical="center"/>
    </xf>
    <xf numFmtId="177" fontId="6" fillId="0" borderId="9" xfId="0" applyNumberFormat="1" applyFont="1" applyFill="1" applyBorder="1" applyAlignment="1">
      <alignment horizontal="center" vertical="center"/>
    </xf>
    <xf numFmtId="0" fontId="6" fillId="0" borderId="30" xfId="0" applyFont="1" applyFill="1" applyBorder="1" applyAlignment="1">
      <alignment horizontal="center" vertical="center"/>
    </xf>
    <xf numFmtId="177" fontId="6" fillId="0" borderId="66" xfId="0" applyNumberFormat="1" applyFont="1" applyFill="1" applyBorder="1" applyAlignment="1">
      <alignment horizontal="center" vertical="center"/>
    </xf>
    <xf numFmtId="177" fontId="10" fillId="0" borderId="66" xfId="0" applyNumberFormat="1" applyFont="1" applyFill="1" applyBorder="1" applyAlignment="1">
      <alignment horizontal="center" vertical="center"/>
    </xf>
    <xf numFmtId="0" fontId="6" fillId="0" borderId="32" xfId="0" applyFont="1" applyFill="1" applyBorder="1" applyAlignment="1">
      <alignment horizontal="center" vertical="center"/>
    </xf>
    <xf numFmtId="177" fontId="6" fillId="0" borderId="51" xfId="0" applyNumberFormat="1" applyFont="1" applyFill="1" applyBorder="1" applyAlignment="1">
      <alignment horizontal="center" vertical="center"/>
    </xf>
    <xf numFmtId="0" fontId="6" fillId="0" borderId="33" xfId="0" applyFont="1" applyFill="1" applyBorder="1" applyAlignment="1">
      <alignment horizontal="center" vertical="center"/>
    </xf>
    <xf numFmtId="176" fontId="6" fillId="0" borderId="15" xfId="0" applyNumberFormat="1" applyFont="1" applyFill="1" applyBorder="1" applyAlignment="1">
      <alignment horizontal="right" vertical="center"/>
    </xf>
    <xf numFmtId="176" fontId="6" fillId="0" borderId="16" xfId="0" applyNumberFormat="1" applyFont="1" applyFill="1" applyBorder="1" applyAlignment="1">
      <alignment horizontal="right" vertical="center"/>
    </xf>
    <xf numFmtId="176" fontId="6" fillId="0" borderId="72" xfId="0" applyNumberFormat="1" applyFont="1" applyFill="1" applyBorder="1" applyAlignment="1">
      <alignment horizontal="right" vertical="center"/>
    </xf>
    <xf numFmtId="176" fontId="6" fillId="0" borderId="68" xfId="0" applyNumberFormat="1" applyFont="1" applyFill="1" applyBorder="1" applyAlignment="1">
      <alignment horizontal="right" vertical="center"/>
    </xf>
    <xf numFmtId="177" fontId="6" fillId="0" borderId="17" xfId="0" applyNumberFormat="1" applyFont="1" applyFill="1" applyBorder="1" applyAlignment="1">
      <alignment horizontal="center" vertical="center"/>
    </xf>
    <xf numFmtId="0" fontId="4" fillId="0" borderId="0" xfId="0" applyFont="1" applyFill="1"/>
    <xf numFmtId="176" fontId="6" fillId="0" borderId="0" xfId="0" applyNumberFormat="1" applyFont="1" applyFill="1"/>
    <xf numFmtId="176" fontId="4" fillId="0" borderId="75" xfId="0" applyNumberFormat="1" applyFont="1" applyFill="1" applyBorder="1" applyAlignment="1" applyProtection="1">
      <alignment vertical="center"/>
      <protection locked="0"/>
    </xf>
    <xf numFmtId="176" fontId="4" fillId="0" borderId="76" xfId="0" applyNumberFormat="1" applyFont="1" applyFill="1" applyBorder="1" applyAlignment="1" applyProtection="1">
      <alignment vertical="center"/>
      <protection locked="0"/>
    </xf>
    <xf numFmtId="176" fontId="4" fillId="0" borderId="75" xfId="0" applyNumberFormat="1" applyFont="1" applyFill="1" applyBorder="1" applyAlignment="1">
      <alignment horizontal="right" vertical="center"/>
    </xf>
    <xf numFmtId="176" fontId="4" fillId="0" borderId="77" xfId="0" applyNumberFormat="1" applyFont="1" applyFill="1" applyBorder="1" applyAlignment="1">
      <alignment horizontal="right" vertical="center"/>
    </xf>
    <xf numFmtId="176" fontId="4" fillId="0" borderId="78" xfId="0" applyNumberFormat="1" applyFont="1" applyFill="1" applyBorder="1" applyAlignment="1">
      <alignment vertical="center"/>
    </xf>
    <xf numFmtId="176" fontId="4" fillId="0" borderId="75" xfId="0" applyNumberFormat="1" applyFont="1" applyFill="1" applyBorder="1" applyAlignment="1">
      <alignment vertical="center"/>
    </xf>
    <xf numFmtId="176" fontId="4" fillId="0" borderId="79" xfId="0" applyNumberFormat="1" applyFont="1" applyFill="1" applyBorder="1" applyAlignment="1">
      <alignment vertical="center"/>
    </xf>
    <xf numFmtId="176" fontId="4" fillId="0" borderId="80" xfId="0" applyNumberFormat="1" applyFont="1" applyFill="1" applyBorder="1" applyAlignment="1">
      <alignment vertical="center"/>
    </xf>
    <xf numFmtId="176" fontId="4" fillId="0" borderId="81" xfId="0" applyNumberFormat="1" applyFont="1" applyFill="1" applyBorder="1" applyAlignment="1">
      <alignment vertical="center"/>
    </xf>
    <xf numFmtId="176" fontId="4" fillId="0" borderId="80" xfId="0" applyNumberFormat="1" applyFont="1" applyFill="1" applyBorder="1" applyAlignment="1" applyProtection="1">
      <alignment vertical="center"/>
      <protection locked="0"/>
    </xf>
    <xf numFmtId="176" fontId="4" fillId="0" borderId="82" xfId="0" applyNumberFormat="1" applyFont="1" applyFill="1" applyBorder="1" applyAlignment="1" applyProtection="1">
      <alignment vertical="center"/>
      <protection locked="0"/>
    </xf>
    <xf numFmtId="176" fontId="4" fillId="0" borderId="78" xfId="0" applyNumberFormat="1" applyFont="1" applyFill="1" applyBorder="1" applyAlignment="1" applyProtection="1">
      <alignment vertical="center"/>
      <protection locked="0"/>
    </xf>
    <xf numFmtId="176" fontId="4" fillId="0" borderId="82" xfId="0" applyNumberFormat="1" applyFont="1" applyFill="1" applyBorder="1" applyAlignment="1">
      <alignment vertical="center"/>
    </xf>
    <xf numFmtId="176" fontId="4" fillId="0" borderId="83" xfId="0" applyNumberFormat="1" applyFont="1" applyFill="1" applyBorder="1" applyAlignment="1">
      <alignment vertical="center"/>
    </xf>
    <xf numFmtId="176" fontId="4" fillId="0" borderId="84" xfId="0" applyNumberFormat="1" applyFont="1" applyFill="1" applyBorder="1" applyAlignment="1">
      <alignment horizontal="center" vertical="center" justifyLastLine="1"/>
    </xf>
    <xf numFmtId="178" fontId="4" fillId="0" borderId="0" xfId="1" applyNumberFormat="1" applyFont="1" applyFill="1" applyBorder="1" applyAlignment="1">
      <alignment horizontal="right" vertical="center" indent="1"/>
    </xf>
    <xf numFmtId="178" fontId="4" fillId="0" borderId="0" xfId="1" applyNumberFormat="1" applyFont="1" applyFill="1" applyBorder="1" applyAlignment="1">
      <alignment horizontal="center" vertical="center"/>
    </xf>
    <xf numFmtId="178" fontId="4" fillId="0" borderId="84" xfId="1" applyNumberFormat="1" applyFont="1" applyFill="1" applyBorder="1" applyAlignment="1">
      <alignment horizontal="right" vertical="center" indent="1"/>
    </xf>
    <xf numFmtId="178" fontId="4" fillId="0" borderId="84" xfId="1" applyNumberFormat="1" applyFont="1" applyFill="1" applyBorder="1" applyAlignment="1">
      <alignment horizontal="center" vertical="center"/>
    </xf>
    <xf numFmtId="176" fontId="4" fillId="0" borderId="0" xfId="0" applyNumberFormat="1" applyFont="1" applyFill="1" applyBorder="1" applyAlignment="1"/>
    <xf numFmtId="176" fontId="4" fillId="0" borderId="0" xfId="0" applyNumberFormat="1" applyFont="1" applyFill="1" applyBorder="1" applyAlignment="1">
      <alignment horizontal="right" shrinkToFit="1"/>
    </xf>
    <xf numFmtId="176" fontId="8" fillId="0" borderId="84" xfId="0" applyNumberFormat="1" applyFont="1" applyFill="1" applyBorder="1" applyAlignment="1">
      <alignment horizontal="center" vertical="center"/>
    </xf>
    <xf numFmtId="0" fontId="3" fillId="0" borderId="0" xfId="0" applyFont="1" applyFill="1" applyBorder="1"/>
    <xf numFmtId="176" fontId="4" fillId="0" borderId="34" xfId="0" applyNumberFormat="1" applyFont="1" applyFill="1" applyBorder="1" applyAlignment="1">
      <alignment vertical="center"/>
    </xf>
    <xf numFmtId="176" fontId="4" fillId="0" borderId="34" xfId="0" applyNumberFormat="1" applyFont="1" applyFill="1" applyBorder="1" applyAlignment="1">
      <alignment vertical="center"/>
    </xf>
    <xf numFmtId="0" fontId="6" fillId="0" borderId="86" xfId="0" applyFont="1" applyFill="1" applyBorder="1" applyAlignment="1">
      <alignment horizontal="distributed" vertical="center" indent="1"/>
    </xf>
    <xf numFmtId="0" fontId="3" fillId="0" borderId="0" xfId="0" applyFont="1" applyFill="1" applyBorder="1" applyAlignment="1">
      <alignment horizontal="center"/>
    </xf>
    <xf numFmtId="0" fontId="3" fillId="0" borderId="69" xfId="0" applyFont="1" applyFill="1" applyBorder="1" applyAlignment="1">
      <alignment horizontal="center" vertical="center" justifyLastLine="1"/>
    </xf>
    <xf numFmtId="0" fontId="6" fillId="0" borderId="70" xfId="0" applyFont="1" applyFill="1" applyBorder="1" applyAlignment="1">
      <alignment horizontal="center" vertical="center"/>
    </xf>
    <xf numFmtId="0" fontId="6" fillId="0" borderId="87" xfId="0" applyFont="1" applyFill="1" applyBorder="1" applyAlignment="1">
      <alignment horizontal="distributed" vertical="center" indent="1"/>
    </xf>
    <xf numFmtId="0" fontId="6" fillId="0" borderId="52" xfId="0" applyFont="1" applyFill="1" applyBorder="1" applyAlignment="1">
      <alignment horizontal="center" vertical="center"/>
    </xf>
    <xf numFmtId="176" fontId="4" fillId="0" borderId="89" xfId="0" applyNumberFormat="1" applyFont="1" applyFill="1" applyBorder="1" applyAlignment="1">
      <alignment horizontal="center" vertical="center" shrinkToFit="1"/>
    </xf>
    <xf numFmtId="176" fontId="4" fillId="0" borderId="89" xfId="0" applyNumberFormat="1" applyFont="1" applyFill="1" applyBorder="1" applyAlignment="1">
      <alignment horizontal="distributed" vertical="center" indent="1"/>
    </xf>
    <xf numFmtId="176" fontId="6" fillId="0" borderId="58" xfId="0" applyNumberFormat="1" applyFont="1" applyFill="1" applyBorder="1" applyAlignment="1">
      <alignment horizontal="right" vertical="center"/>
    </xf>
    <xf numFmtId="176" fontId="6" fillId="0" borderId="60" xfId="0" applyNumberFormat="1" applyFont="1" applyFill="1" applyBorder="1" applyAlignment="1">
      <alignment horizontal="right" vertical="center"/>
    </xf>
    <xf numFmtId="176" fontId="6" fillId="0" borderId="71" xfId="0" applyNumberFormat="1" applyFont="1" applyFill="1" applyBorder="1" applyAlignment="1">
      <alignment horizontal="right" vertical="center"/>
    </xf>
    <xf numFmtId="176" fontId="6" fillId="0" borderId="25" xfId="0" applyNumberFormat="1" applyFont="1" applyFill="1" applyBorder="1" applyAlignment="1">
      <alignment horizontal="right" vertical="center"/>
    </xf>
    <xf numFmtId="176" fontId="6" fillId="0" borderId="26" xfId="0" applyNumberFormat="1" applyFont="1" applyFill="1" applyBorder="1" applyAlignment="1">
      <alignment horizontal="right" vertical="center"/>
    </xf>
    <xf numFmtId="176" fontId="6" fillId="0" borderId="27" xfId="0" applyNumberFormat="1" applyFont="1" applyFill="1" applyBorder="1" applyAlignment="1">
      <alignment horizontal="right" vertical="center"/>
    </xf>
    <xf numFmtId="176" fontId="4" fillId="0" borderId="26" xfId="0" applyNumberFormat="1" applyFont="1" applyFill="1" applyBorder="1" applyAlignment="1">
      <alignment horizontal="right" vertical="center"/>
    </xf>
    <xf numFmtId="176" fontId="3" fillId="0" borderId="26" xfId="0" applyNumberFormat="1" applyFont="1" applyFill="1" applyBorder="1" applyAlignment="1">
      <alignment horizontal="right" vertical="center"/>
    </xf>
    <xf numFmtId="176" fontId="6" fillId="0" borderId="23" xfId="0" applyNumberFormat="1" applyFont="1" applyFill="1" applyBorder="1" applyAlignment="1">
      <alignment horizontal="right" vertical="center"/>
    </xf>
    <xf numFmtId="176" fontId="6" fillId="0" borderId="14" xfId="0" applyNumberFormat="1" applyFont="1" applyFill="1" applyBorder="1" applyAlignment="1">
      <alignment horizontal="right" vertical="center"/>
    </xf>
    <xf numFmtId="176" fontId="6" fillId="0" borderId="24" xfId="0" applyNumberFormat="1" applyFont="1" applyFill="1" applyBorder="1" applyAlignment="1">
      <alignment horizontal="right" vertical="center"/>
    </xf>
    <xf numFmtId="176" fontId="6" fillId="0" borderId="57" xfId="0" applyNumberFormat="1" applyFont="1" applyFill="1" applyBorder="1" applyAlignment="1">
      <alignment horizontal="right" vertical="center"/>
    </xf>
    <xf numFmtId="176" fontId="6" fillId="0" borderId="70" xfId="0" applyNumberFormat="1" applyFont="1" applyFill="1" applyBorder="1" applyAlignment="1">
      <alignment horizontal="right" vertical="center"/>
    </xf>
    <xf numFmtId="176" fontId="4" fillId="0" borderId="38" xfId="0" applyNumberFormat="1" applyFont="1" applyFill="1" applyBorder="1" applyAlignment="1" applyProtection="1">
      <alignment vertical="center"/>
      <protection locked="0"/>
    </xf>
    <xf numFmtId="176" fontId="4" fillId="0" borderId="38" xfId="0" applyNumberFormat="1" applyFont="1" applyFill="1" applyBorder="1" applyAlignment="1">
      <alignment vertical="center"/>
    </xf>
    <xf numFmtId="179" fontId="4" fillId="0" borderId="38" xfId="0" applyNumberFormat="1" applyFont="1" applyFill="1" applyBorder="1" applyAlignment="1">
      <alignment horizontal="center" vertical="center"/>
    </xf>
    <xf numFmtId="176" fontId="4" fillId="0" borderId="19" xfId="0" applyNumberFormat="1" applyFont="1" applyFill="1" applyBorder="1" applyAlignment="1">
      <alignment horizontal="right" vertical="center"/>
    </xf>
    <xf numFmtId="176" fontId="4" fillId="0" borderId="36" xfId="0" applyNumberFormat="1" applyFont="1" applyFill="1" applyBorder="1" applyAlignment="1">
      <alignment horizontal="right" vertical="center"/>
    </xf>
    <xf numFmtId="176" fontId="4" fillId="0" borderId="31" xfId="0" applyNumberFormat="1" applyFont="1" applyFill="1" applyBorder="1" applyAlignment="1">
      <alignment vertical="center"/>
    </xf>
    <xf numFmtId="176" fontId="4" fillId="0" borderId="74" xfId="0" applyNumberFormat="1" applyFont="1" applyFill="1" applyBorder="1" applyAlignment="1">
      <alignment vertical="center"/>
    </xf>
    <xf numFmtId="176" fontId="4" fillId="0" borderId="40" xfId="0" applyNumberFormat="1" applyFont="1" applyFill="1" applyBorder="1" applyAlignment="1">
      <alignment vertical="center"/>
    </xf>
    <xf numFmtId="176" fontId="4" fillId="0" borderId="39" xfId="0" applyNumberFormat="1" applyFont="1" applyFill="1" applyBorder="1" applyAlignment="1">
      <alignment vertical="center"/>
    </xf>
    <xf numFmtId="176" fontId="4" fillId="0" borderId="40" xfId="0" applyNumberFormat="1" applyFont="1" applyFill="1" applyBorder="1" applyAlignment="1" applyProtection="1">
      <alignment vertical="center"/>
      <protection locked="0"/>
    </xf>
    <xf numFmtId="176" fontId="4" fillId="0" borderId="5" xfId="0" applyNumberFormat="1" applyFont="1" applyFill="1" applyBorder="1" applyAlignment="1">
      <alignment vertical="center"/>
    </xf>
    <xf numFmtId="176" fontId="4" fillId="0" borderId="41" xfId="0" applyNumberFormat="1" applyFont="1" applyFill="1" applyBorder="1" applyAlignment="1" applyProtection="1">
      <alignment vertical="center"/>
      <protection locked="0"/>
    </xf>
    <xf numFmtId="176" fontId="4" fillId="0" borderId="5" xfId="0" applyNumberFormat="1" applyFont="1" applyFill="1" applyBorder="1" applyAlignment="1" applyProtection="1">
      <alignment vertical="center"/>
      <protection locked="0"/>
    </xf>
    <xf numFmtId="176" fontId="4" fillId="0" borderId="41" xfId="0" applyNumberFormat="1" applyFont="1" applyFill="1" applyBorder="1" applyAlignment="1">
      <alignment vertical="center"/>
    </xf>
    <xf numFmtId="0" fontId="3" fillId="0" borderId="0" xfId="0" applyFont="1"/>
    <xf numFmtId="176" fontId="12" fillId="0" borderId="0" xfId="0" applyNumberFormat="1" applyFont="1" applyAlignment="1">
      <alignment vertical="center"/>
    </xf>
    <xf numFmtId="176" fontId="12" fillId="0" borderId="0" xfId="0" applyNumberFormat="1" applyFont="1" applyAlignment="1">
      <alignment horizontal="center" vertical="center"/>
    </xf>
    <xf numFmtId="176" fontId="12" fillId="0" borderId="0" xfId="0" applyNumberFormat="1" applyFont="1" applyAlignment="1" applyProtection="1">
      <alignment horizontal="left" vertical="center"/>
      <protection locked="0"/>
    </xf>
    <xf numFmtId="0" fontId="3" fillId="0" borderId="0" xfId="0" applyFont="1" applyAlignment="1">
      <alignment horizontal="right"/>
    </xf>
    <xf numFmtId="176" fontId="16" fillId="0" borderId="36" xfId="7" applyNumberFormat="1" applyFont="1" applyFill="1" applyBorder="1" applyAlignment="1">
      <alignment horizontal="center" vertical="center"/>
    </xf>
    <xf numFmtId="178" fontId="4" fillId="0" borderId="76" xfId="0" applyNumberFormat="1" applyFont="1" applyFill="1" applyBorder="1" applyAlignment="1">
      <alignment horizontal="center" vertical="center"/>
    </xf>
    <xf numFmtId="176" fontId="4" fillId="0" borderId="85" xfId="0" applyNumberFormat="1" applyFont="1" applyFill="1" applyBorder="1" applyAlignment="1" applyProtection="1">
      <alignment vertical="center"/>
      <protection locked="0"/>
    </xf>
    <xf numFmtId="0" fontId="13" fillId="0" borderId="0" xfId="7" applyAlignment="1"/>
    <xf numFmtId="176" fontId="4" fillId="0" borderId="91" xfId="0" applyNumberFormat="1" applyFont="1" applyFill="1" applyBorder="1" applyAlignment="1">
      <alignment horizontal="distributed" vertical="distributed" indent="1"/>
    </xf>
    <xf numFmtId="176" fontId="4" fillId="0" borderId="89" xfId="0" applyNumberFormat="1" applyFont="1" applyFill="1" applyBorder="1" applyAlignment="1">
      <alignment horizontal="distributed" vertical="distributed" indent="1"/>
    </xf>
    <xf numFmtId="176" fontId="4" fillId="0" borderId="0" xfId="0" applyNumberFormat="1" applyFont="1" applyFill="1" applyAlignment="1">
      <alignment horizontal="right" shrinkToFit="1"/>
    </xf>
    <xf numFmtId="176" fontId="16" fillId="0" borderId="37" xfId="7" applyNumberFormat="1" applyFont="1" applyFill="1" applyBorder="1" applyAlignment="1">
      <alignment horizontal="center" vertical="center"/>
    </xf>
    <xf numFmtId="176" fontId="16" fillId="0" borderId="59" xfId="7" applyNumberFormat="1" applyFont="1" applyFill="1" applyBorder="1" applyAlignment="1">
      <alignment horizontal="center" vertical="center"/>
    </xf>
    <xf numFmtId="176" fontId="16" fillId="0" borderId="65" xfId="7" applyNumberFormat="1" applyFont="1" applyFill="1" applyBorder="1" applyAlignment="1">
      <alignment horizontal="center" vertical="center"/>
    </xf>
    <xf numFmtId="176" fontId="4" fillId="0" borderId="58" xfId="0" applyNumberFormat="1" applyFont="1" applyFill="1" applyBorder="1" applyAlignment="1">
      <alignment horizontal="center" vertical="distributed" textRotation="255" indent="2"/>
    </xf>
    <xf numFmtId="176" fontId="4" fillId="0" borderId="4" xfId="0" applyNumberFormat="1" applyFont="1" applyFill="1" applyBorder="1" applyAlignment="1">
      <alignment horizontal="center" vertical="distributed" textRotation="255" indent="2"/>
    </xf>
    <xf numFmtId="0" fontId="3" fillId="0" borderId="4" xfId="0" applyFont="1" applyFill="1" applyBorder="1" applyAlignment="1">
      <alignment horizontal="center" vertical="distributed" textRotation="255" indent="2"/>
    </xf>
    <xf numFmtId="0" fontId="3" fillId="0" borderId="13" xfId="0" applyFont="1" applyFill="1" applyBorder="1" applyAlignment="1">
      <alignment horizontal="center" vertical="distributed" textRotation="255" indent="2"/>
    </xf>
    <xf numFmtId="176" fontId="5" fillId="0" borderId="10" xfId="0" applyNumberFormat="1" applyFont="1" applyFill="1" applyBorder="1" applyAlignment="1">
      <alignment horizontal="center" vertical="center" textRotation="255"/>
    </xf>
    <xf numFmtId="176" fontId="5" fillId="0" borderId="14" xfId="0" applyNumberFormat="1" applyFont="1" applyFill="1" applyBorder="1" applyAlignment="1">
      <alignment horizontal="center" vertical="center" textRotation="255"/>
    </xf>
    <xf numFmtId="176" fontId="16" fillId="0" borderId="60" xfId="7" applyNumberFormat="1" applyFont="1" applyFill="1" applyBorder="1" applyAlignment="1">
      <alignment horizontal="center" vertical="center" textRotation="255"/>
    </xf>
    <xf numFmtId="176" fontId="16" fillId="0" borderId="12" xfId="7" applyNumberFormat="1" applyFont="1" applyFill="1" applyBorder="1" applyAlignment="1">
      <alignment horizontal="center" vertical="center" textRotation="255"/>
    </xf>
    <xf numFmtId="176" fontId="16" fillId="0" borderId="24" xfId="7" applyNumberFormat="1" applyFont="1" applyFill="1" applyBorder="1" applyAlignment="1">
      <alignment horizontal="center" vertical="center" textRotation="255"/>
    </xf>
    <xf numFmtId="176" fontId="4" fillId="0" borderId="3" xfId="0" applyNumberFormat="1" applyFont="1" applyFill="1" applyBorder="1" applyAlignment="1">
      <alignment vertical="center"/>
    </xf>
    <xf numFmtId="176" fontId="4" fillId="0" borderId="34" xfId="0" applyNumberFormat="1" applyFont="1" applyFill="1" applyBorder="1" applyAlignment="1">
      <alignment vertical="center"/>
    </xf>
    <xf numFmtId="176" fontId="16" fillId="0" borderId="56" xfId="7" applyNumberFormat="1" applyFont="1" applyFill="1" applyBorder="1" applyAlignment="1">
      <alignment horizontal="center" vertical="center" justifyLastLine="1"/>
    </xf>
    <xf numFmtId="176" fontId="16" fillId="0" borderId="92" xfId="7" applyNumberFormat="1" applyFont="1" applyFill="1" applyBorder="1" applyAlignment="1">
      <alignment horizontal="center" vertical="center" justifyLastLine="1"/>
    </xf>
    <xf numFmtId="176" fontId="11" fillId="0" borderId="55" xfId="0" applyNumberFormat="1" applyFont="1" applyFill="1" applyBorder="1" applyAlignment="1">
      <alignment horizontal="distributed" vertical="center" indent="1"/>
    </xf>
    <xf numFmtId="176" fontId="11" fillId="0" borderId="48" xfId="0" applyNumberFormat="1" applyFont="1" applyFill="1" applyBorder="1" applyAlignment="1">
      <alignment horizontal="distributed" vertical="center" indent="1"/>
    </xf>
    <xf numFmtId="176" fontId="4" fillId="0" borderId="3" xfId="0" applyNumberFormat="1" applyFont="1" applyFill="1" applyBorder="1" applyAlignment="1">
      <alignment horizontal="distributed" vertical="center" indent="1"/>
    </xf>
    <xf numFmtId="176" fontId="4" fillId="0" borderId="34" xfId="0" applyNumberFormat="1" applyFont="1" applyFill="1" applyBorder="1" applyAlignment="1">
      <alignment horizontal="distributed" vertical="center" indent="1"/>
    </xf>
    <xf numFmtId="176" fontId="4" fillId="0" borderId="58" xfId="0" applyNumberFormat="1" applyFont="1" applyFill="1" applyBorder="1" applyAlignment="1">
      <alignment horizontal="center" vertical="center" textRotation="255" wrapText="1"/>
    </xf>
    <xf numFmtId="176" fontId="4" fillId="0" borderId="4" xfId="0" applyNumberFormat="1" applyFont="1" applyFill="1" applyBorder="1" applyAlignment="1">
      <alignment horizontal="center" vertical="center" textRotation="255" wrapText="1"/>
    </xf>
    <xf numFmtId="176" fontId="4" fillId="0" borderId="13" xfId="0" applyNumberFormat="1" applyFont="1" applyFill="1" applyBorder="1" applyAlignment="1">
      <alignment horizontal="center" vertical="center" textRotation="255" wrapText="1"/>
    </xf>
    <xf numFmtId="176" fontId="5" fillId="0" borderId="2" xfId="0" applyNumberFormat="1" applyFont="1" applyFill="1" applyBorder="1" applyAlignment="1">
      <alignment horizontal="center" vertical="center" textRotation="255"/>
    </xf>
    <xf numFmtId="0" fontId="5" fillId="0" borderId="13" xfId="0" applyFont="1" applyFill="1" applyBorder="1" applyAlignment="1">
      <alignment horizontal="center" vertical="center" textRotation="255"/>
    </xf>
    <xf numFmtId="176" fontId="4" fillId="0" borderId="3" xfId="0" applyNumberFormat="1" applyFont="1" applyFill="1" applyBorder="1" applyAlignment="1">
      <alignment horizontal="distributed" vertical="center" justifyLastLine="1"/>
    </xf>
    <xf numFmtId="176" fontId="4" fillId="0" borderId="34" xfId="0" applyNumberFormat="1" applyFont="1" applyFill="1" applyBorder="1" applyAlignment="1">
      <alignment horizontal="distributed" vertical="center" justifyLastLine="1"/>
    </xf>
    <xf numFmtId="176" fontId="5" fillId="0" borderId="7" xfId="0" applyNumberFormat="1" applyFont="1" applyFill="1" applyBorder="1" applyAlignment="1">
      <alignment horizontal="distributed" vertical="center" indent="1"/>
    </xf>
    <xf numFmtId="176" fontId="5" fillId="0" borderId="8" xfId="0" applyNumberFormat="1" applyFont="1" applyFill="1" applyBorder="1" applyAlignment="1">
      <alignment horizontal="distributed" vertical="center" indent="1"/>
    </xf>
    <xf numFmtId="176" fontId="8" fillId="0" borderId="3" xfId="0" applyNumberFormat="1" applyFont="1" applyFill="1" applyBorder="1" applyAlignment="1">
      <alignment horizontal="distributed" vertical="distributed" indent="1"/>
    </xf>
    <xf numFmtId="176" fontId="8" fillId="0" borderId="34" xfId="0" applyNumberFormat="1" applyFont="1" applyFill="1" applyBorder="1" applyAlignment="1">
      <alignment horizontal="distributed" vertical="distributed" indent="1"/>
    </xf>
    <xf numFmtId="176" fontId="16" fillId="0" borderId="20" xfId="7" applyNumberFormat="1" applyFont="1" applyFill="1" applyBorder="1" applyAlignment="1">
      <alignment horizontal="center" vertical="center"/>
    </xf>
    <xf numFmtId="176" fontId="16" fillId="0" borderId="21" xfId="7" applyNumberFormat="1" applyFont="1" applyFill="1" applyBorder="1" applyAlignment="1">
      <alignment horizontal="center" vertical="center"/>
    </xf>
    <xf numFmtId="176" fontId="16" fillId="0" borderId="22" xfId="7" applyNumberFormat="1" applyFont="1" applyFill="1" applyBorder="1" applyAlignment="1">
      <alignment horizontal="center" vertical="center"/>
    </xf>
    <xf numFmtId="176" fontId="4" fillId="0" borderId="5" xfId="0" applyNumberFormat="1" applyFont="1" applyFill="1" applyBorder="1" applyAlignment="1">
      <alignment horizontal="distributed" vertical="center" indent="1"/>
    </xf>
    <xf numFmtId="176" fontId="4" fillId="0" borderId="6" xfId="0" applyNumberFormat="1" applyFont="1" applyFill="1" applyBorder="1" applyAlignment="1">
      <alignment horizontal="distributed" vertical="center" indent="1"/>
    </xf>
    <xf numFmtId="176" fontId="4" fillId="0" borderId="1" xfId="0" applyNumberFormat="1" applyFont="1" applyFill="1" applyBorder="1" applyAlignment="1">
      <alignment horizontal="distributed" vertical="center" indent="1"/>
    </xf>
    <xf numFmtId="176" fontId="16" fillId="0" borderId="3" xfId="7" applyNumberFormat="1" applyFont="1" applyFill="1" applyBorder="1" applyAlignment="1">
      <alignment horizontal="center" vertical="center"/>
    </xf>
    <xf numFmtId="176" fontId="16" fillId="0" borderId="34" xfId="7" applyNumberFormat="1" applyFont="1" applyFill="1" applyBorder="1" applyAlignment="1">
      <alignment horizontal="center" vertical="center"/>
    </xf>
    <xf numFmtId="176" fontId="4" fillId="0" borderId="56" xfId="0" applyNumberFormat="1" applyFont="1" applyFill="1" applyBorder="1" applyAlignment="1">
      <alignment horizontal="distributed" vertical="center" indent="1"/>
    </xf>
    <xf numFmtId="176" fontId="4" fillId="0" borderId="49" xfId="0" applyNumberFormat="1" applyFont="1" applyFill="1" applyBorder="1" applyAlignment="1">
      <alignment horizontal="distributed" vertical="center" indent="1"/>
    </xf>
    <xf numFmtId="176" fontId="16" fillId="0" borderId="57" xfId="7" applyNumberFormat="1" applyFont="1" applyFill="1" applyBorder="1" applyAlignment="1">
      <alignment horizontal="center" vertical="center"/>
    </xf>
    <xf numFmtId="176" fontId="16" fillId="0" borderId="6" xfId="7" applyNumberFormat="1" applyFont="1" applyFill="1" applyBorder="1" applyAlignment="1">
      <alignment horizontal="center" vertical="center"/>
    </xf>
    <xf numFmtId="176" fontId="4" fillId="0" borderId="55" xfId="0" applyNumberFormat="1" applyFont="1" applyFill="1" applyBorder="1" applyAlignment="1">
      <alignment horizontal="distributed" vertical="center" indent="1"/>
    </xf>
    <xf numFmtId="176" fontId="4" fillId="0" borderId="48" xfId="0" applyNumberFormat="1" applyFont="1" applyFill="1" applyBorder="1" applyAlignment="1">
      <alignment horizontal="distributed" vertical="center" indent="1"/>
    </xf>
    <xf numFmtId="176" fontId="4" fillId="0" borderId="3" xfId="0" applyNumberFormat="1" applyFont="1" applyFill="1" applyBorder="1" applyAlignment="1">
      <alignment horizontal="distributed" vertical="center" indent="1" shrinkToFit="1"/>
    </xf>
    <xf numFmtId="176" fontId="4" fillId="0" borderId="34" xfId="0" applyNumberFormat="1" applyFont="1" applyFill="1" applyBorder="1" applyAlignment="1">
      <alignment horizontal="distributed" vertical="center" indent="1" shrinkToFit="1"/>
    </xf>
    <xf numFmtId="176" fontId="4" fillId="0" borderId="63" xfId="0" applyNumberFormat="1" applyFont="1" applyFill="1" applyBorder="1" applyAlignment="1">
      <alignment horizontal="center" vertical="center" textRotation="255"/>
    </xf>
    <xf numFmtId="176" fontId="4" fillId="0" borderId="62" xfId="0" applyNumberFormat="1" applyFont="1" applyFill="1" applyBorder="1" applyAlignment="1">
      <alignment horizontal="center" vertical="center" textRotation="255"/>
    </xf>
    <xf numFmtId="0" fontId="0" fillId="0" borderId="64" xfId="0" applyFont="1" applyFill="1" applyBorder="1" applyAlignment="1">
      <alignment horizontal="center" vertical="center" textRotation="255"/>
    </xf>
    <xf numFmtId="176" fontId="4" fillId="0" borderId="34" xfId="0" applyNumberFormat="1" applyFont="1" applyFill="1" applyBorder="1" applyAlignment="1">
      <alignment horizontal="distributed" vertical="center"/>
    </xf>
    <xf numFmtId="176" fontId="4" fillId="0" borderId="35" xfId="0" applyNumberFormat="1" applyFont="1" applyFill="1" applyBorder="1" applyAlignment="1">
      <alignment horizontal="distributed" vertical="center" justifyLastLine="1"/>
    </xf>
    <xf numFmtId="176" fontId="4" fillId="0" borderId="47" xfId="0" applyNumberFormat="1" applyFont="1" applyFill="1" applyBorder="1" applyAlignment="1">
      <alignment horizontal="distributed" vertical="center" justifyLastLine="1"/>
    </xf>
    <xf numFmtId="176" fontId="4" fillId="0" borderId="36" xfId="0" applyNumberFormat="1" applyFont="1" applyFill="1" applyBorder="1" applyAlignment="1">
      <alignment horizontal="distributed" vertical="center" justifyLastLine="1"/>
    </xf>
    <xf numFmtId="176" fontId="4" fillId="0" borderId="18" xfId="0" applyNumberFormat="1" applyFont="1" applyFill="1" applyBorder="1" applyAlignment="1">
      <alignment horizontal="distributed" vertical="center" justifyLastLine="1"/>
    </xf>
    <xf numFmtId="176" fontId="4" fillId="0" borderId="71" xfId="0" applyNumberFormat="1" applyFont="1" applyFill="1" applyBorder="1" applyAlignment="1">
      <alignment horizontal="distributed" vertical="distributed" indent="1"/>
    </xf>
    <xf numFmtId="176" fontId="4" fillId="0" borderId="86" xfId="0" applyNumberFormat="1" applyFont="1" applyFill="1" applyBorder="1" applyAlignment="1">
      <alignment horizontal="distributed" vertical="distributed" indent="1"/>
    </xf>
    <xf numFmtId="0" fontId="17" fillId="0" borderId="91" xfId="0" applyFont="1" applyFill="1" applyBorder="1" applyAlignment="1">
      <alignment horizontal="left" vertical="center"/>
    </xf>
    <xf numFmtId="176" fontId="4" fillId="0" borderId="3" xfId="0" applyNumberFormat="1" applyFont="1" applyFill="1" applyBorder="1" applyAlignment="1">
      <alignment horizontal="distributed" vertical="distributed" indent="1"/>
    </xf>
    <xf numFmtId="176" fontId="4" fillId="0" borderId="90" xfId="0" applyNumberFormat="1" applyFont="1" applyFill="1" applyBorder="1" applyAlignment="1">
      <alignment horizontal="distributed" vertical="distributed" indent="1"/>
    </xf>
    <xf numFmtId="176" fontId="8" fillId="0" borderId="90" xfId="0" applyNumberFormat="1" applyFont="1" applyFill="1" applyBorder="1" applyAlignment="1">
      <alignment horizontal="distributed" vertical="distributed" indent="1"/>
    </xf>
    <xf numFmtId="176" fontId="4" fillId="0" borderId="57" xfId="0" applyNumberFormat="1" applyFont="1" applyFill="1" applyBorder="1" applyAlignment="1">
      <alignment horizontal="center" vertical="center"/>
    </xf>
    <xf numFmtId="176" fontId="4" fillId="0" borderId="1" xfId="0" applyNumberFormat="1" applyFont="1" applyFill="1" applyBorder="1" applyAlignment="1">
      <alignment horizontal="center" vertical="center"/>
    </xf>
    <xf numFmtId="176" fontId="16" fillId="0" borderId="7" xfId="7" applyNumberFormat="1" applyFont="1" applyFill="1" applyBorder="1" applyAlignment="1">
      <alignment horizontal="center" vertical="center" justifyLastLine="1"/>
    </xf>
    <xf numFmtId="176" fontId="16" fillId="0" borderId="88" xfId="7" applyNumberFormat="1" applyFont="1" applyFill="1" applyBorder="1" applyAlignment="1">
      <alignment horizontal="center" vertical="center" justifyLastLine="1"/>
    </xf>
    <xf numFmtId="176" fontId="4" fillId="0" borderId="7" xfId="0" applyNumberFormat="1" applyFont="1" applyFill="1" applyBorder="1" applyAlignment="1">
      <alignment horizontal="distributed" vertical="distributed" indent="1"/>
    </xf>
    <xf numFmtId="176" fontId="4" fillId="0" borderId="88" xfId="0" applyNumberFormat="1" applyFont="1" applyFill="1" applyBorder="1" applyAlignment="1">
      <alignment horizontal="distributed" vertical="distributed" indent="1"/>
    </xf>
    <xf numFmtId="176" fontId="8" fillId="0" borderId="3" xfId="0" applyNumberFormat="1" applyFont="1" applyFill="1" applyBorder="1" applyAlignment="1">
      <alignment horizontal="center" vertical="center" shrinkToFit="1"/>
    </xf>
    <xf numFmtId="176" fontId="8" fillId="0" borderId="90" xfId="0" applyNumberFormat="1" applyFont="1" applyFill="1" applyBorder="1" applyAlignment="1">
      <alignment horizontal="center" vertical="center" shrinkToFit="1"/>
    </xf>
    <xf numFmtId="176" fontId="4" fillId="0" borderId="10" xfId="0" applyNumberFormat="1" applyFont="1" applyFill="1" applyBorder="1" applyAlignment="1">
      <alignment horizontal="center" vertical="distributed" textRotation="255" indent="1"/>
    </xf>
    <xf numFmtId="0" fontId="3" fillId="0" borderId="12" xfId="0" applyFont="1" applyFill="1" applyBorder="1" applyAlignment="1">
      <alignment horizontal="center" vertical="distributed" textRotation="255" indent="1"/>
    </xf>
    <xf numFmtId="0" fontId="3" fillId="0" borderId="24" xfId="0" applyFont="1" applyFill="1" applyBorder="1" applyAlignment="1">
      <alignment horizontal="center" vertical="distributed" textRotation="255" indent="1"/>
    </xf>
    <xf numFmtId="176" fontId="4" fillId="0" borderId="3" xfId="0" applyNumberFormat="1" applyFont="1" applyFill="1" applyBorder="1" applyAlignment="1">
      <alignment horizontal="distributed" vertical="center" indent="2"/>
    </xf>
    <xf numFmtId="176" fontId="4" fillId="0" borderId="34" xfId="0" applyNumberFormat="1" applyFont="1" applyFill="1" applyBorder="1" applyAlignment="1">
      <alignment horizontal="distributed" vertical="center" indent="2"/>
    </xf>
    <xf numFmtId="176" fontId="13" fillId="0" borderId="58" xfId="7" applyNumberFormat="1" applyFill="1" applyBorder="1" applyAlignment="1">
      <alignment horizontal="center" vertical="center"/>
    </xf>
    <xf numFmtId="0" fontId="13" fillId="0" borderId="4" xfId="7" applyFill="1" applyBorder="1" applyAlignment="1">
      <alignment horizontal="center" vertical="center"/>
    </xf>
    <xf numFmtId="176" fontId="13" fillId="0" borderId="60" xfId="7" applyNumberFormat="1" applyFill="1" applyBorder="1" applyAlignment="1">
      <alignment horizontal="center" vertical="center"/>
    </xf>
    <xf numFmtId="0" fontId="13" fillId="0" borderId="12" xfId="7" applyFill="1" applyBorder="1" applyAlignment="1">
      <alignment horizontal="center" vertical="center"/>
    </xf>
    <xf numFmtId="0" fontId="13" fillId="0" borderId="47" xfId="7" applyFill="1" applyBorder="1" applyAlignment="1">
      <alignment horizontal="center" vertical="center"/>
    </xf>
    <xf numFmtId="0" fontId="13" fillId="0" borderId="71" xfId="7" applyFill="1" applyBorder="1" applyAlignment="1">
      <alignment horizontal="center" vertical="center"/>
    </xf>
    <xf numFmtId="0" fontId="13" fillId="0" borderId="69" xfId="7" applyFill="1" applyBorder="1" applyAlignment="1">
      <alignment horizontal="center" vertical="center"/>
    </xf>
  </cellXfs>
  <cellStyles count="8">
    <cellStyle name="パーセント" xfId="1" builtinId="5"/>
    <cellStyle name="パーセント 2" xfId="5"/>
    <cellStyle name="ハイパーリンク" xfId="7" builtinId="8"/>
    <cellStyle name="会計（小数０桁）" xfId="3"/>
    <cellStyle name="桁区切り 2" xfId="6"/>
    <cellStyle name="標準" xfId="0" builtinId="0"/>
    <cellStyle name="標準 2" xfId="2"/>
    <cellStyle name="未定義" xf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www.tokyo23city-kuchokai.jp/seido/gaiyo_1.html" TargetMode="External"/><Relationship Id="rId13" Type="http://schemas.openxmlformats.org/officeDocument/2006/relationships/hyperlink" Target="http://www.tokyo23city-kuchokai.jp/seido/gaiyo_1.html" TargetMode="External"/><Relationship Id="rId3" Type="http://schemas.openxmlformats.org/officeDocument/2006/relationships/hyperlink" Target="http://www.tokyo23city-kuchokai.jp/seido/gaiyo_9.html" TargetMode="External"/><Relationship Id="rId7" Type="http://schemas.openxmlformats.org/officeDocument/2006/relationships/hyperlink" Target="http://www.tokyo23city-kuchokai.jp/seido/gaiyo_1.html" TargetMode="External"/><Relationship Id="rId12" Type="http://schemas.openxmlformats.org/officeDocument/2006/relationships/hyperlink" Target="http://www.tokyo23city-kuchokai.jp/seido/gaiyo_1.html" TargetMode="External"/><Relationship Id="rId2" Type="http://schemas.openxmlformats.org/officeDocument/2006/relationships/hyperlink" Target="https://www.tokyo23city-kuchokai.jp/seido/gaiyo.html" TargetMode="External"/><Relationship Id="rId1" Type="http://schemas.openxmlformats.org/officeDocument/2006/relationships/hyperlink" Target="https://www.tokyo23city-kuchokai.jp/seido/gaiyo_9.html" TargetMode="External"/><Relationship Id="rId6" Type="http://schemas.openxmlformats.org/officeDocument/2006/relationships/hyperlink" Target="http://www.tokyo23city-kuchokai.jp/seido/gaiyo_1.html" TargetMode="External"/><Relationship Id="rId11" Type="http://schemas.openxmlformats.org/officeDocument/2006/relationships/hyperlink" Target="http://www.tokyo23city-kuchokai.jp/seido/gaiyo_1.html" TargetMode="External"/><Relationship Id="rId5" Type="http://schemas.openxmlformats.org/officeDocument/2006/relationships/hyperlink" Target="http://www.tokyo23city-kuchokai.jp/seido/gaiyo_1.html" TargetMode="External"/><Relationship Id="rId10" Type="http://schemas.openxmlformats.org/officeDocument/2006/relationships/hyperlink" Target="http://www.tokyo23city-kuchokai.jp/seido/gaiyo_1.html" TargetMode="External"/><Relationship Id="rId4" Type="http://schemas.openxmlformats.org/officeDocument/2006/relationships/hyperlink" Target="http://www.tokyo23city-kuchokai.jp/seido/gaiyo_1.html" TargetMode="External"/><Relationship Id="rId9" Type="http://schemas.openxmlformats.org/officeDocument/2006/relationships/hyperlink" Target="http://www.tokyo23city-kuchokai.jp/seido/gaiyo_1.html" TargetMode="External"/><Relationship Id="rId14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hyperlink" Target="http://www.tokyo23city-kuchokai.jp/seido/gaiyo_1.html" TargetMode="External"/><Relationship Id="rId2" Type="http://schemas.openxmlformats.org/officeDocument/2006/relationships/hyperlink" Target="http://www.tokyo23city-kuchokai.jp/seido/gaiyo_1.html" TargetMode="External"/><Relationship Id="rId1" Type="http://schemas.openxmlformats.org/officeDocument/2006/relationships/hyperlink" Target="https://www.tokyo23city-kuchokai.jp/seido/gaiyo.html" TargetMode="External"/><Relationship Id="rId6" Type="http://schemas.openxmlformats.org/officeDocument/2006/relationships/printerSettings" Target="../printerSettings/printerSettings2.bin"/><Relationship Id="rId5" Type="http://schemas.openxmlformats.org/officeDocument/2006/relationships/hyperlink" Target="http://www.tokyo23city-kuchokai.jp/seido/gaiyo_1.html" TargetMode="External"/><Relationship Id="rId4" Type="http://schemas.openxmlformats.org/officeDocument/2006/relationships/hyperlink" Target="http://www.tokyo23city-kuchokai.jp/seido/gaiyo_1.html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J54"/>
  <sheetViews>
    <sheetView tabSelected="1" zoomScale="70" zoomScaleNormal="70" zoomScaleSheetLayoutView="70" workbookViewId="0">
      <pane xSplit="5" ySplit="5" topLeftCell="F6" activePane="bottomRight" state="frozen"/>
      <selection activeCell="N2" sqref="N2"/>
      <selection pane="topRight" activeCell="N2" sqref="N2"/>
      <selection pane="bottomLeft" activeCell="N2" sqref="N2"/>
      <selection pane="bottomRight" activeCell="B1" sqref="B1"/>
    </sheetView>
  </sheetViews>
  <sheetFormatPr defaultColWidth="10" defaultRowHeight="15.75" customHeight="1" x14ac:dyDescent="0.15"/>
  <cols>
    <col min="1" max="1" width="1.875" style="2" customWidth="1"/>
    <col min="2" max="2" width="3.75" style="2" customWidth="1"/>
    <col min="3" max="3" width="3" style="2" customWidth="1"/>
    <col min="4" max="5" width="11" style="2" customWidth="1"/>
    <col min="6" max="8" width="16.125" style="2" customWidth="1"/>
    <col min="9" max="9" width="12" style="2" customWidth="1"/>
    <col min="10" max="10" width="3.125" style="103" customWidth="1"/>
    <col min="11" max="12" width="8" style="2" customWidth="1"/>
    <col min="13" max="13" width="2" style="2" customWidth="1"/>
    <col min="14" max="14" width="6" style="2" customWidth="1"/>
    <col min="15" max="15" width="4" style="2" customWidth="1"/>
    <col min="16" max="16384" width="10" style="2"/>
  </cols>
  <sheetData>
    <row r="1" spans="2:10" ht="18" customHeight="1" x14ac:dyDescent="0.2">
      <c r="B1" s="39" t="s">
        <v>124</v>
      </c>
      <c r="C1" s="7"/>
      <c r="D1" s="7"/>
      <c r="E1" s="7"/>
      <c r="F1" s="7"/>
      <c r="G1" s="7"/>
      <c r="H1" s="7"/>
      <c r="I1" s="7"/>
      <c r="J1" s="100"/>
    </row>
    <row r="2" spans="2:10" ht="17.25" customHeight="1" x14ac:dyDescent="0.15">
      <c r="B2" s="8" t="s">
        <v>126</v>
      </c>
      <c r="C2" s="7"/>
      <c r="D2" s="7"/>
      <c r="E2" s="7"/>
      <c r="F2" s="7"/>
      <c r="G2" s="7"/>
      <c r="H2" s="152" t="s">
        <v>82</v>
      </c>
      <c r="I2" s="152"/>
      <c r="J2" s="101"/>
    </row>
    <row r="3" spans="2:10" ht="4.5" customHeight="1" x14ac:dyDescent="0.15">
      <c r="B3" s="8"/>
      <c r="C3" s="7"/>
      <c r="D3" s="7"/>
      <c r="E3" s="7"/>
      <c r="F3" s="7"/>
      <c r="G3" s="7"/>
      <c r="H3" s="152"/>
      <c r="I3" s="152"/>
      <c r="J3" s="101"/>
    </row>
    <row r="4" spans="2:10" ht="16.5" customHeight="1" x14ac:dyDescent="0.15">
      <c r="B4" s="204" t="s">
        <v>55</v>
      </c>
      <c r="C4" s="205"/>
      <c r="D4" s="205"/>
      <c r="E4" s="205"/>
      <c r="F4" s="40" t="s">
        <v>125</v>
      </c>
      <c r="G4" s="41" t="s">
        <v>123</v>
      </c>
      <c r="H4" s="9" t="s">
        <v>64</v>
      </c>
      <c r="I4" s="10" t="s">
        <v>65</v>
      </c>
      <c r="J4" s="95"/>
    </row>
    <row r="5" spans="2:10" ht="16.5" customHeight="1" x14ac:dyDescent="0.15">
      <c r="B5" s="206"/>
      <c r="C5" s="207"/>
      <c r="D5" s="207"/>
      <c r="E5" s="207"/>
      <c r="F5" s="146" t="s">
        <v>117</v>
      </c>
      <c r="G5" s="42" t="s">
        <v>87</v>
      </c>
      <c r="H5" s="11" t="s">
        <v>61</v>
      </c>
      <c r="I5" s="12" t="s">
        <v>81</v>
      </c>
      <c r="J5" s="102"/>
    </row>
    <row r="6" spans="2:10" ht="17.25" customHeight="1" x14ac:dyDescent="0.15">
      <c r="B6" s="156" t="s">
        <v>66</v>
      </c>
      <c r="C6" s="162" t="s">
        <v>108</v>
      </c>
      <c r="D6" s="208" t="s">
        <v>86</v>
      </c>
      <c r="E6" s="209"/>
      <c r="F6" s="13">
        <v>1426135738</v>
      </c>
      <c r="G6" s="13">
        <v>1354336113</v>
      </c>
      <c r="H6" s="94">
        <f>F6-G6</f>
        <v>71799625</v>
      </c>
      <c r="I6" s="15">
        <f>IF(AND(F6&lt;&gt;0,G6&lt;&gt;0),ROUND((F6-G6)/G6,3),IF(AND(F6&lt;&gt;0,G6=0),"皆増",IF(AND(F6=0,G6&lt;&gt;0),"皆減","")))</f>
        <v>5.2999999999999999E-2</v>
      </c>
      <c r="J6" s="96"/>
    </row>
    <row r="7" spans="2:10" ht="17.25" customHeight="1" x14ac:dyDescent="0.15">
      <c r="B7" s="157"/>
      <c r="C7" s="163"/>
      <c r="D7" s="211" t="s">
        <v>53</v>
      </c>
      <c r="E7" s="212"/>
      <c r="F7" s="1">
        <v>598532822</v>
      </c>
      <c r="G7" s="1">
        <v>550693684</v>
      </c>
      <c r="H7" s="25">
        <f>F7-G7</f>
        <v>47839138</v>
      </c>
      <c r="I7" s="16">
        <f>IF(AND(F7&lt;&gt;0,G7&lt;&gt;0),ROUND((F7-G7)/G7,3),IF(AND(F7&lt;&gt;0,G7=0),"皆増",IF(AND(F7=0,G7&lt;&gt;0),"皆減","")))</f>
        <v>8.6999999999999994E-2</v>
      </c>
      <c r="J7" s="96"/>
    </row>
    <row r="8" spans="2:10" ht="17.25" customHeight="1" x14ac:dyDescent="0.15">
      <c r="B8" s="157"/>
      <c r="C8" s="163"/>
      <c r="D8" s="211" t="s">
        <v>54</v>
      </c>
      <c r="E8" s="212"/>
      <c r="F8" s="1">
        <v>10000</v>
      </c>
      <c r="G8" s="1">
        <v>10000</v>
      </c>
      <c r="H8" s="25">
        <f>F8-G8</f>
        <v>0</v>
      </c>
      <c r="I8" s="16">
        <f>IF(AND(F8&lt;&gt;0,G8&lt;&gt;0),ROUND((F8-G8)/G8,3),IF(AND(F8&lt;&gt;0,G8=0),"皆増",IF(AND(F8=0,G8&lt;&gt;0),"皆減","")))</f>
        <v>0</v>
      </c>
      <c r="J8" s="96"/>
    </row>
    <row r="9" spans="2:10" ht="17.25" customHeight="1" x14ac:dyDescent="0.15">
      <c r="B9" s="157"/>
      <c r="C9" s="163"/>
      <c r="D9" s="182" t="s">
        <v>101</v>
      </c>
      <c r="E9" s="213"/>
      <c r="F9" s="127">
        <v>85349212</v>
      </c>
      <c r="G9" s="82">
        <v>74610240</v>
      </c>
      <c r="H9" s="38">
        <f t="shared" ref="H9:H23" si="0">F9-G9</f>
        <v>10738972</v>
      </c>
      <c r="I9" s="21">
        <f t="shared" ref="I9:I49" si="1">IF(AND(F9&lt;&gt;0,G9&lt;&gt;0),ROUND((F9-G9)/G9,3),IF(AND(F9&lt;&gt;0,G9=0),"皆増",IF(AND(F9=0,G9&lt;&gt;0),"皆減","")))</f>
        <v>0.14399999999999999</v>
      </c>
      <c r="J9" s="97"/>
    </row>
    <row r="10" spans="2:10" ht="17.25" customHeight="1" x14ac:dyDescent="0.15">
      <c r="B10" s="157"/>
      <c r="C10" s="163"/>
      <c r="D10" s="220" t="s">
        <v>116</v>
      </c>
      <c r="E10" s="221"/>
      <c r="F10" s="127">
        <v>125611</v>
      </c>
      <c r="G10" s="148">
        <v>3000</v>
      </c>
      <c r="H10" s="38">
        <f t="shared" si="0"/>
        <v>122611</v>
      </c>
      <c r="I10" s="21">
        <f t="shared" si="1"/>
        <v>40.869999999999997</v>
      </c>
      <c r="J10" s="97"/>
    </row>
    <row r="11" spans="2:10" ht="17.25" customHeight="1" x14ac:dyDescent="0.15">
      <c r="B11" s="157"/>
      <c r="C11" s="164"/>
      <c r="D11" s="214" t="s">
        <v>67</v>
      </c>
      <c r="E11" s="215"/>
      <c r="F11" s="128">
        <f>SUM(F6:F10)</f>
        <v>2110153383</v>
      </c>
      <c r="G11" s="87">
        <f>SUM(G6:G10)</f>
        <v>1979653037</v>
      </c>
      <c r="H11" s="18">
        <f>F11-G11</f>
        <v>130500346</v>
      </c>
      <c r="I11" s="19" t="s">
        <v>127</v>
      </c>
      <c r="J11" s="96"/>
    </row>
    <row r="12" spans="2:10" ht="17.25" customHeight="1" x14ac:dyDescent="0.15">
      <c r="B12" s="158"/>
      <c r="C12" s="190" t="s">
        <v>68</v>
      </c>
      <c r="D12" s="191"/>
      <c r="E12" s="191"/>
      <c r="F12" s="129">
        <v>0.55100000000000005</v>
      </c>
      <c r="G12" s="147">
        <v>0.55100000000000005</v>
      </c>
      <c r="H12" s="20" t="s">
        <v>6</v>
      </c>
      <c r="I12" s="17" t="s">
        <v>6</v>
      </c>
      <c r="J12" s="97"/>
    </row>
    <row r="13" spans="2:10" ht="17.25" customHeight="1" x14ac:dyDescent="0.15">
      <c r="B13" s="158"/>
      <c r="C13" s="225" t="s">
        <v>69</v>
      </c>
      <c r="D13" s="226"/>
      <c r="E13" s="226"/>
      <c r="F13" s="1">
        <f>ROUND(F11*F12,0)</f>
        <v>1162694514</v>
      </c>
      <c r="G13" s="81">
        <f>ROUND(G11*G12,0)</f>
        <v>1090788823</v>
      </c>
      <c r="H13" s="38">
        <f t="shared" ref="H13:H22" si="2">F13-G13</f>
        <v>71905691</v>
      </c>
      <c r="I13" s="19">
        <f>IF(AND(F13&lt;&gt;0,G13&lt;&gt;0),ROUND((F13-G13)/G13,3),IF(AND(F13&lt;&gt;0,G13=0),"皆増",IF(AND(F13=0,G13&lt;&gt;0),"皆減","")))</f>
        <v>6.6000000000000003E-2</v>
      </c>
      <c r="J13" s="96"/>
    </row>
    <row r="14" spans="2:10" ht="17.25" customHeight="1" x14ac:dyDescent="0.15">
      <c r="B14" s="158"/>
      <c r="C14" s="190" t="s">
        <v>70</v>
      </c>
      <c r="D14" s="191"/>
      <c r="E14" s="191"/>
      <c r="F14" s="130">
        <v>31721912</v>
      </c>
      <c r="G14" s="83">
        <v>18547645</v>
      </c>
      <c r="H14" s="38">
        <f t="shared" si="2"/>
        <v>13174267</v>
      </c>
      <c r="I14" s="17" t="s">
        <v>6</v>
      </c>
      <c r="J14" s="97"/>
    </row>
    <row r="15" spans="2:10" ht="17.25" customHeight="1" x14ac:dyDescent="0.15">
      <c r="B15" s="158"/>
      <c r="C15" s="165" t="s">
        <v>120</v>
      </c>
      <c r="D15" s="166"/>
      <c r="E15" s="166"/>
      <c r="F15" s="130">
        <f>+F13+F14</f>
        <v>1194416426</v>
      </c>
      <c r="G15" s="83">
        <f>+G13+G14</f>
        <v>1109336468</v>
      </c>
      <c r="H15" s="38">
        <f t="shared" si="2"/>
        <v>85079958</v>
      </c>
      <c r="I15" s="21">
        <f t="shared" si="1"/>
        <v>7.6999999999999999E-2</v>
      </c>
      <c r="J15" s="96"/>
    </row>
    <row r="16" spans="2:10" ht="17.25" customHeight="1" x14ac:dyDescent="0.15">
      <c r="B16" s="158"/>
      <c r="C16" s="160" t="s">
        <v>71</v>
      </c>
      <c r="D16" s="216" t="s">
        <v>118</v>
      </c>
      <c r="E16" s="217"/>
      <c r="F16" s="1">
        <f>ROUND(F15*95/100,0)</f>
        <v>1134695605</v>
      </c>
      <c r="G16" s="81">
        <f>ROUND(G15*95/100,0)</f>
        <v>1053869645</v>
      </c>
      <c r="H16" s="38">
        <f t="shared" si="2"/>
        <v>80825960</v>
      </c>
      <c r="I16" s="21">
        <f t="shared" si="1"/>
        <v>7.6999999999999999E-2</v>
      </c>
      <c r="J16" s="96"/>
    </row>
    <row r="17" spans="2:10" ht="17.25" customHeight="1" x14ac:dyDescent="0.15">
      <c r="B17" s="159"/>
      <c r="C17" s="161"/>
      <c r="D17" s="167" t="s">
        <v>119</v>
      </c>
      <c r="E17" s="168"/>
      <c r="F17" s="131">
        <f>+F15-F16</f>
        <v>59720821</v>
      </c>
      <c r="G17" s="84">
        <f>+G15-G16</f>
        <v>55466823</v>
      </c>
      <c r="H17" s="22">
        <f t="shared" si="2"/>
        <v>4253998</v>
      </c>
      <c r="I17" s="23">
        <f t="shared" si="1"/>
        <v>7.6999999999999999E-2</v>
      </c>
      <c r="J17" s="96"/>
    </row>
    <row r="18" spans="2:10" ht="17.25" customHeight="1" x14ac:dyDescent="0.15">
      <c r="B18" s="153" t="s">
        <v>121</v>
      </c>
      <c r="C18" s="154"/>
      <c r="D18" s="154"/>
      <c r="E18" s="155"/>
      <c r="F18" s="132">
        <f>F38+F39+F40</f>
        <v>1298186563</v>
      </c>
      <c r="G18" s="85">
        <f>G38+G39+G40</f>
        <v>1233541729</v>
      </c>
      <c r="H18" s="14">
        <f t="shared" si="2"/>
        <v>64644834</v>
      </c>
      <c r="I18" s="15">
        <f t="shared" si="1"/>
        <v>5.1999999999999998E-2</v>
      </c>
      <c r="J18" s="96"/>
    </row>
    <row r="19" spans="2:10" ht="17.25" customHeight="1" x14ac:dyDescent="0.15">
      <c r="B19" s="200" t="s">
        <v>85</v>
      </c>
      <c r="C19" s="222" t="s">
        <v>72</v>
      </c>
      <c r="D19" s="218" t="s">
        <v>56</v>
      </c>
      <c r="E19" s="219"/>
      <c r="F19" s="24">
        <v>916795783</v>
      </c>
      <c r="G19" s="86">
        <v>894642466</v>
      </c>
      <c r="H19" s="38">
        <f t="shared" si="2"/>
        <v>22153317</v>
      </c>
      <c r="I19" s="21">
        <f>IF(AND(F19&lt;&gt;0,G19&lt;&gt;0),ROUND((F19-G19)/G19,3),IF(AND(F19&lt;&gt;0,G19=0),"皆増",IF(AND(F19=0,G19&lt;&gt;0),"皆減","")))</f>
        <v>2.5000000000000001E-2</v>
      </c>
      <c r="J19" s="98"/>
    </row>
    <row r="20" spans="2:10" ht="17.25" customHeight="1" x14ac:dyDescent="0.15">
      <c r="B20" s="201"/>
      <c r="C20" s="223"/>
      <c r="D20" s="210" t="s">
        <v>57</v>
      </c>
      <c r="E20" s="112" t="s">
        <v>102</v>
      </c>
      <c r="F20" s="24">
        <v>383512</v>
      </c>
      <c r="G20" s="86">
        <v>344055</v>
      </c>
      <c r="H20" s="38">
        <f t="shared" si="2"/>
        <v>39457</v>
      </c>
      <c r="I20" s="21">
        <f>IF(AND(F20&lt;&gt;0,G20&lt;&gt;0),ROUND((F20-G20)/G20,3),IF(AND(F20&lt;&gt;0,G20=0),"皆増",IF(AND(F20=0,G20&lt;&gt;0),"皆減","")))</f>
        <v>0.115</v>
      </c>
      <c r="J20" s="98"/>
    </row>
    <row r="21" spans="2:10" ht="17.25" customHeight="1" x14ac:dyDescent="0.15">
      <c r="B21" s="201"/>
      <c r="C21" s="223"/>
      <c r="D21" s="210"/>
      <c r="E21" s="113" t="s">
        <v>103</v>
      </c>
      <c r="F21" s="24">
        <v>3590372</v>
      </c>
      <c r="G21" s="86">
        <v>3502896</v>
      </c>
      <c r="H21" s="105">
        <f t="shared" si="2"/>
        <v>87476</v>
      </c>
      <c r="I21" s="21">
        <f t="shared" ref="I21" si="3">IF(AND(F21&lt;&gt;0,G21&lt;&gt;0),ROUND((F21-G21)/G21,3),IF(AND(F21&lt;&gt;0,G21=0),"皆増",IF(AND(F21=0,G21&lt;&gt;0),"皆減","")))</f>
        <v>2.5000000000000001E-2</v>
      </c>
      <c r="J21" s="98"/>
    </row>
    <row r="22" spans="2:10" ht="17.25" customHeight="1" x14ac:dyDescent="0.15">
      <c r="B22" s="201"/>
      <c r="C22" s="223"/>
      <c r="D22" s="150" t="s">
        <v>58</v>
      </c>
      <c r="E22" s="151"/>
      <c r="F22" s="24">
        <v>63787145</v>
      </c>
      <c r="G22" s="86">
        <v>62941551</v>
      </c>
      <c r="H22" s="38">
        <f t="shared" si="2"/>
        <v>845594</v>
      </c>
      <c r="I22" s="21">
        <f>IF(AND(F22&lt;&gt;0,G22&lt;&gt;0),ROUND((F22-G22)/G22,3),IF(AND(F22&lt;&gt;0,G22=0),"皆増",IF(AND(F22=0,G22&lt;&gt;0),"皆減","")))</f>
        <v>1.2999999999999999E-2</v>
      </c>
      <c r="J22" s="98"/>
    </row>
    <row r="23" spans="2:10" ht="17.25" customHeight="1" x14ac:dyDescent="0.15">
      <c r="B23" s="201"/>
      <c r="C23" s="223"/>
      <c r="D23" s="150" t="s">
        <v>59</v>
      </c>
      <c r="E23" s="151"/>
      <c r="F23" s="24">
        <v>0</v>
      </c>
      <c r="G23" s="86">
        <v>0</v>
      </c>
      <c r="H23" s="38">
        <f t="shared" si="0"/>
        <v>0</v>
      </c>
      <c r="I23" s="17" t="s">
        <v>6</v>
      </c>
      <c r="J23" s="99"/>
    </row>
    <row r="24" spans="2:10" ht="17.25" customHeight="1" x14ac:dyDescent="0.15">
      <c r="B24" s="201"/>
      <c r="C24" s="224"/>
      <c r="D24" s="214" t="s">
        <v>60</v>
      </c>
      <c r="E24" s="215"/>
      <c r="F24" s="24">
        <f>SUM(F19:F23)</f>
        <v>984556812</v>
      </c>
      <c r="G24" s="86">
        <f>SUM(G19:G23)</f>
        <v>961430968</v>
      </c>
      <c r="H24" s="38">
        <f t="shared" ref="H24:H43" si="4">F24-G24</f>
        <v>23125844</v>
      </c>
      <c r="I24" s="21">
        <f t="shared" si="1"/>
        <v>2.4E-2</v>
      </c>
      <c r="J24" s="98"/>
    </row>
    <row r="25" spans="2:10" ht="17.25" customHeight="1" x14ac:dyDescent="0.15">
      <c r="B25" s="201"/>
      <c r="C25" s="171" t="s">
        <v>51</v>
      </c>
      <c r="D25" s="172"/>
      <c r="E25" s="172"/>
      <c r="F25" s="24">
        <v>2459712</v>
      </c>
      <c r="G25" s="86">
        <v>2295946</v>
      </c>
      <c r="H25" s="38">
        <f t="shared" si="4"/>
        <v>163766</v>
      </c>
      <c r="I25" s="21">
        <f t="shared" si="1"/>
        <v>7.0999999999999994E-2</v>
      </c>
      <c r="J25" s="98"/>
    </row>
    <row r="26" spans="2:10" ht="17.25" customHeight="1" x14ac:dyDescent="0.15">
      <c r="B26" s="201"/>
      <c r="C26" s="171" t="s">
        <v>62</v>
      </c>
      <c r="D26" s="172"/>
      <c r="E26" s="172"/>
      <c r="F26" s="24">
        <v>17097052</v>
      </c>
      <c r="G26" s="86">
        <v>15698222</v>
      </c>
      <c r="H26" s="38">
        <f t="shared" si="4"/>
        <v>1398830</v>
      </c>
      <c r="I26" s="21">
        <f t="shared" si="1"/>
        <v>8.8999999999999996E-2</v>
      </c>
      <c r="J26" s="98"/>
    </row>
    <row r="27" spans="2:10" ht="17.25" customHeight="1" x14ac:dyDescent="0.15">
      <c r="B27" s="201"/>
      <c r="C27" s="182" t="s">
        <v>63</v>
      </c>
      <c r="D27" s="183"/>
      <c r="E27" s="183"/>
      <c r="F27" s="24">
        <v>19893802</v>
      </c>
      <c r="G27" s="86">
        <v>17878059</v>
      </c>
      <c r="H27" s="38">
        <f t="shared" si="4"/>
        <v>2015743</v>
      </c>
      <c r="I27" s="21">
        <f t="shared" si="1"/>
        <v>0.113</v>
      </c>
      <c r="J27" s="98"/>
    </row>
    <row r="28" spans="2:10" ht="17.25" customHeight="1" x14ac:dyDescent="0.15">
      <c r="B28" s="201"/>
      <c r="C28" s="171" t="s">
        <v>2</v>
      </c>
      <c r="D28" s="172"/>
      <c r="E28" s="172"/>
      <c r="F28" s="24">
        <v>237018972</v>
      </c>
      <c r="G28" s="86">
        <v>200958303</v>
      </c>
      <c r="H28" s="38">
        <f t="shared" si="4"/>
        <v>36060669</v>
      </c>
      <c r="I28" s="21">
        <f t="shared" si="1"/>
        <v>0.17899999999999999</v>
      </c>
      <c r="J28" s="98"/>
    </row>
    <row r="29" spans="2:10" ht="17.25" customHeight="1" x14ac:dyDescent="0.15">
      <c r="B29" s="201"/>
      <c r="C29" s="171" t="s">
        <v>73</v>
      </c>
      <c r="D29" s="172"/>
      <c r="E29" s="172"/>
      <c r="F29" s="24">
        <v>32586</v>
      </c>
      <c r="G29" s="86">
        <v>30352</v>
      </c>
      <c r="H29" s="38">
        <f t="shared" si="4"/>
        <v>2234</v>
      </c>
      <c r="I29" s="21">
        <f t="shared" si="1"/>
        <v>7.3999999999999996E-2</v>
      </c>
      <c r="J29" s="98"/>
    </row>
    <row r="30" spans="2:10" ht="17.25" customHeight="1" x14ac:dyDescent="0.15">
      <c r="B30" s="201"/>
      <c r="C30" s="171" t="s">
        <v>96</v>
      </c>
      <c r="D30" s="172"/>
      <c r="E30" s="172"/>
      <c r="F30" s="24">
        <v>3382464</v>
      </c>
      <c r="G30" s="83">
        <v>3085284</v>
      </c>
      <c r="H30" s="104">
        <f t="shared" si="4"/>
        <v>297180</v>
      </c>
      <c r="I30" s="21">
        <f t="shared" si="1"/>
        <v>9.6000000000000002E-2</v>
      </c>
      <c r="J30" s="98"/>
    </row>
    <row r="31" spans="2:10" ht="17.25" customHeight="1" x14ac:dyDescent="0.15">
      <c r="B31" s="201"/>
      <c r="C31" s="171" t="s">
        <v>91</v>
      </c>
      <c r="D31" s="172"/>
      <c r="E31" s="172"/>
      <c r="F31" s="24">
        <v>5500674</v>
      </c>
      <c r="G31" s="86">
        <v>6173663</v>
      </c>
      <c r="H31" s="38">
        <f t="shared" si="4"/>
        <v>-672989</v>
      </c>
      <c r="I31" s="21">
        <f t="shared" si="1"/>
        <v>-0.109</v>
      </c>
      <c r="J31" s="98"/>
    </row>
    <row r="32" spans="2:10" ht="17.25" customHeight="1" x14ac:dyDescent="0.15">
      <c r="B32" s="201"/>
      <c r="C32" s="203" t="s">
        <v>47</v>
      </c>
      <c r="D32" s="203"/>
      <c r="E32" s="203"/>
      <c r="F32" s="24">
        <v>1269942074</v>
      </c>
      <c r="G32" s="86">
        <v>1207550797</v>
      </c>
      <c r="H32" s="38">
        <f t="shared" si="4"/>
        <v>62391277</v>
      </c>
      <c r="I32" s="21">
        <f t="shared" si="1"/>
        <v>5.1999999999999998E-2</v>
      </c>
      <c r="J32" s="98"/>
    </row>
    <row r="33" spans="2:10" ht="17.25" customHeight="1" x14ac:dyDescent="0.15">
      <c r="B33" s="201"/>
      <c r="C33" s="198" t="s">
        <v>84</v>
      </c>
      <c r="D33" s="199"/>
      <c r="E33" s="199"/>
      <c r="F33" s="24">
        <v>3432305</v>
      </c>
      <c r="G33" s="86">
        <v>3463309</v>
      </c>
      <c r="H33" s="38">
        <f t="shared" si="4"/>
        <v>-31004</v>
      </c>
      <c r="I33" s="21">
        <f t="shared" si="1"/>
        <v>-8.9999999999999993E-3</v>
      </c>
      <c r="J33" s="98"/>
    </row>
    <row r="34" spans="2:10" ht="17.25" customHeight="1" x14ac:dyDescent="0.15">
      <c r="B34" s="201"/>
      <c r="C34" s="172" t="s">
        <v>50</v>
      </c>
      <c r="D34" s="172"/>
      <c r="E34" s="172"/>
      <c r="F34" s="24">
        <v>9899865</v>
      </c>
      <c r="G34" s="86">
        <v>9861610</v>
      </c>
      <c r="H34" s="38">
        <f t="shared" si="4"/>
        <v>38255</v>
      </c>
      <c r="I34" s="21">
        <f>IF(AND(F34&lt;&gt;0,G34&lt;&gt;0),ROUND((F34-G34)/G34,3),IF(AND(F34&lt;&gt;0,G34=0),"皆増",IF(AND(F34=0,G34&lt;&gt;0),"皆減","")))</f>
        <v>4.0000000000000001E-3</v>
      </c>
      <c r="J34" s="98"/>
    </row>
    <row r="35" spans="2:10" ht="17.25" customHeight="1" x14ac:dyDescent="0.15">
      <c r="B35" s="201"/>
      <c r="C35" s="172" t="s">
        <v>74</v>
      </c>
      <c r="D35" s="172"/>
      <c r="E35" s="172"/>
      <c r="F35" s="24">
        <v>837366</v>
      </c>
      <c r="G35" s="86">
        <v>947470</v>
      </c>
      <c r="H35" s="38">
        <f t="shared" si="4"/>
        <v>-110104</v>
      </c>
      <c r="I35" s="21">
        <f t="shared" si="1"/>
        <v>-0.11600000000000001</v>
      </c>
      <c r="J35" s="98"/>
    </row>
    <row r="36" spans="2:10" ht="17.25" customHeight="1" x14ac:dyDescent="0.15">
      <c r="B36" s="201"/>
      <c r="C36" s="172" t="s">
        <v>97</v>
      </c>
      <c r="D36" s="172"/>
      <c r="E36" s="172"/>
      <c r="F36" s="24">
        <v>1359380</v>
      </c>
      <c r="G36" s="83">
        <v>997428</v>
      </c>
      <c r="H36" s="104">
        <f t="shared" si="4"/>
        <v>361952</v>
      </c>
      <c r="I36" s="21">
        <f t="shared" si="1"/>
        <v>0.36299999999999999</v>
      </c>
      <c r="J36" s="98"/>
    </row>
    <row r="37" spans="2:10" ht="17.25" customHeight="1" x14ac:dyDescent="0.15">
      <c r="B37" s="201"/>
      <c r="C37" s="182" t="s">
        <v>3</v>
      </c>
      <c r="D37" s="183"/>
      <c r="E37" s="183"/>
      <c r="F37" s="24">
        <v>971046</v>
      </c>
      <c r="G37" s="86">
        <v>960047</v>
      </c>
      <c r="H37" s="38">
        <f t="shared" si="4"/>
        <v>10999</v>
      </c>
      <c r="I37" s="21">
        <f t="shared" si="1"/>
        <v>1.0999999999999999E-2</v>
      </c>
      <c r="J37" s="98"/>
    </row>
    <row r="38" spans="2:10" ht="17.25" customHeight="1" x14ac:dyDescent="0.15">
      <c r="B38" s="201"/>
      <c r="C38" s="178" t="s">
        <v>52</v>
      </c>
      <c r="D38" s="179"/>
      <c r="E38" s="179"/>
      <c r="F38" s="24">
        <f>SUM(F32:F37)</f>
        <v>1286442036</v>
      </c>
      <c r="G38" s="86">
        <f>SUM(G32:G37)</f>
        <v>1223780661</v>
      </c>
      <c r="H38" s="38">
        <f t="shared" si="4"/>
        <v>62661375</v>
      </c>
      <c r="I38" s="21">
        <f t="shared" si="1"/>
        <v>5.0999999999999997E-2</v>
      </c>
      <c r="J38" s="98"/>
    </row>
    <row r="39" spans="2:10" ht="17.25" customHeight="1" x14ac:dyDescent="0.15">
      <c r="B39" s="201"/>
      <c r="C39" s="180" t="s">
        <v>92</v>
      </c>
      <c r="D39" s="181"/>
      <c r="E39" s="181"/>
      <c r="F39" s="133">
        <v>-10051861</v>
      </c>
      <c r="G39" s="87">
        <v>-8671445</v>
      </c>
      <c r="H39" s="26">
        <f t="shared" si="4"/>
        <v>-1380416</v>
      </c>
      <c r="I39" s="17" t="s">
        <v>95</v>
      </c>
      <c r="J39" s="99"/>
    </row>
    <row r="40" spans="2:10" ht="17.25" customHeight="1" x14ac:dyDescent="0.15">
      <c r="B40" s="202"/>
      <c r="C40" s="169" t="s">
        <v>93</v>
      </c>
      <c r="D40" s="170"/>
      <c r="E40" s="170"/>
      <c r="F40" s="134">
        <v>21796388</v>
      </c>
      <c r="G40" s="88">
        <v>18432513</v>
      </c>
      <c r="H40" s="27">
        <f t="shared" si="4"/>
        <v>3363875</v>
      </c>
      <c r="I40" s="21">
        <f t="shared" si="1"/>
        <v>0.182</v>
      </c>
      <c r="J40" s="98"/>
    </row>
    <row r="41" spans="2:10" ht="17.25" customHeight="1" x14ac:dyDescent="0.15">
      <c r="B41" s="184" t="s">
        <v>122</v>
      </c>
      <c r="C41" s="185"/>
      <c r="D41" s="185"/>
      <c r="E41" s="186"/>
      <c r="F41" s="135">
        <f>F42+F43</f>
        <v>2191657126</v>
      </c>
      <c r="G41" s="89">
        <f>G42+G43</f>
        <v>2232007504</v>
      </c>
      <c r="H41" s="29">
        <f t="shared" si="4"/>
        <v>-40350378</v>
      </c>
      <c r="I41" s="30">
        <f t="shared" si="1"/>
        <v>-1.7999999999999999E-2</v>
      </c>
      <c r="J41" s="98"/>
    </row>
    <row r="42" spans="2:10" ht="17.25" customHeight="1" x14ac:dyDescent="0.15">
      <c r="B42" s="176" t="s">
        <v>75</v>
      </c>
      <c r="C42" s="171" t="s">
        <v>48</v>
      </c>
      <c r="D42" s="172"/>
      <c r="E42" s="172"/>
      <c r="F42" s="1">
        <v>1824535488</v>
      </c>
      <c r="G42" s="81">
        <v>1871519286</v>
      </c>
      <c r="H42" s="38">
        <f t="shared" si="4"/>
        <v>-46983798</v>
      </c>
      <c r="I42" s="21">
        <f t="shared" si="1"/>
        <v>-2.5000000000000001E-2</v>
      </c>
      <c r="J42" s="96"/>
    </row>
    <row r="43" spans="2:10" ht="17.25" customHeight="1" x14ac:dyDescent="0.15">
      <c r="B43" s="177"/>
      <c r="C43" s="196" t="s">
        <v>49</v>
      </c>
      <c r="D43" s="197"/>
      <c r="E43" s="197"/>
      <c r="F43" s="136">
        <v>367121638</v>
      </c>
      <c r="G43" s="90">
        <v>360488218</v>
      </c>
      <c r="H43" s="27">
        <f t="shared" si="4"/>
        <v>6633420</v>
      </c>
      <c r="I43" s="28">
        <f t="shared" si="1"/>
        <v>1.7999999999999999E-2</v>
      </c>
      <c r="J43" s="96"/>
    </row>
    <row r="44" spans="2:10" ht="17.25" customHeight="1" x14ac:dyDescent="0.15">
      <c r="B44" s="187" t="s">
        <v>88</v>
      </c>
      <c r="C44" s="188"/>
      <c r="D44" s="188"/>
      <c r="E44" s="189"/>
      <c r="F44" s="137">
        <f>F41-F18</f>
        <v>893470563</v>
      </c>
      <c r="G44" s="85">
        <f>G41-G18</f>
        <v>998465775</v>
      </c>
      <c r="H44" s="32" t="s">
        <v>6</v>
      </c>
      <c r="I44" s="33" t="s">
        <v>6</v>
      </c>
      <c r="J44" s="97"/>
    </row>
    <row r="45" spans="2:10" ht="17.25" customHeight="1" x14ac:dyDescent="0.15">
      <c r="B45" s="176" t="s">
        <v>75</v>
      </c>
      <c r="C45" s="171" t="s">
        <v>76</v>
      </c>
      <c r="D45" s="172"/>
      <c r="E45" s="172"/>
      <c r="F45" s="1">
        <v>919455977</v>
      </c>
      <c r="G45" s="81">
        <v>1013698483</v>
      </c>
      <c r="H45" s="38">
        <f>F45-G45</f>
        <v>-94242506</v>
      </c>
      <c r="I45" s="21">
        <f t="shared" si="1"/>
        <v>-9.2999999999999999E-2</v>
      </c>
      <c r="J45" s="96"/>
    </row>
    <row r="46" spans="2:10" ht="17.25" customHeight="1" x14ac:dyDescent="0.15">
      <c r="B46" s="177"/>
      <c r="C46" s="192" t="s">
        <v>77</v>
      </c>
      <c r="D46" s="193"/>
      <c r="E46" s="193"/>
      <c r="F46" s="138">
        <f>-F44+F45</f>
        <v>25985414</v>
      </c>
      <c r="G46" s="91">
        <f>-G44+G45</f>
        <v>15232708</v>
      </c>
      <c r="H46" s="34">
        <f>F46-G46</f>
        <v>10752706</v>
      </c>
      <c r="I46" s="28">
        <f t="shared" si="1"/>
        <v>0.70599999999999996</v>
      </c>
      <c r="J46" s="96"/>
    </row>
    <row r="47" spans="2:10" ht="17.25" customHeight="1" x14ac:dyDescent="0.15">
      <c r="B47" s="173" t="s">
        <v>78</v>
      </c>
      <c r="C47" s="194" t="s">
        <v>109</v>
      </c>
      <c r="D47" s="195"/>
      <c r="E47" s="195"/>
      <c r="F47" s="139">
        <f>F45</f>
        <v>919455977</v>
      </c>
      <c r="G47" s="92">
        <f>G45</f>
        <v>1013698483</v>
      </c>
      <c r="H47" s="14">
        <f>F47-G47</f>
        <v>-94242506</v>
      </c>
      <c r="I47" s="15">
        <f t="shared" si="1"/>
        <v>-9.2999999999999999E-2</v>
      </c>
      <c r="J47" s="96"/>
    </row>
    <row r="48" spans="2:10" ht="17.25" customHeight="1" x14ac:dyDescent="0.15">
      <c r="B48" s="174"/>
      <c r="C48" s="190" t="s">
        <v>110</v>
      </c>
      <c r="D48" s="191"/>
      <c r="E48" s="191"/>
      <c r="F48" s="24">
        <f>F17</f>
        <v>59720821</v>
      </c>
      <c r="G48" s="86">
        <f>G17</f>
        <v>55466823</v>
      </c>
      <c r="H48" s="38">
        <f>F48-G48</f>
        <v>4253998</v>
      </c>
      <c r="I48" s="21">
        <f t="shared" si="1"/>
        <v>7.6999999999999999E-2</v>
      </c>
      <c r="J48" s="96"/>
    </row>
    <row r="49" spans="2:10" ht="17.25" customHeight="1" x14ac:dyDescent="0.15">
      <c r="B49" s="175"/>
      <c r="C49" s="192" t="s">
        <v>79</v>
      </c>
      <c r="D49" s="193"/>
      <c r="E49" s="193"/>
      <c r="F49" s="140">
        <f>F47+F48</f>
        <v>979176798</v>
      </c>
      <c r="G49" s="93">
        <f>G47+G48</f>
        <v>1069165306</v>
      </c>
      <c r="H49" s="31">
        <f>F49-G49</f>
        <v>-89988508</v>
      </c>
      <c r="I49" s="28">
        <f t="shared" si="1"/>
        <v>-8.4000000000000005E-2</v>
      </c>
      <c r="J49" s="96"/>
    </row>
    <row r="50" spans="2:10" ht="18" customHeight="1" x14ac:dyDescent="0.15">
      <c r="B50" s="35"/>
      <c r="C50" s="36"/>
      <c r="D50" s="36"/>
      <c r="E50" s="37"/>
      <c r="F50" s="35"/>
      <c r="G50" s="35"/>
      <c r="H50" s="35"/>
      <c r="I50" s="35"/>
      <c r="J50" s="26"/>
    </row>
    <row r="51" spans="2:10" s="141" customFormat="1" ht="18" customHeight="1" x14ac:dyDescent="0.15">
      <c r="B51" s="142" t="s">
        <v>104</v>
      </c>
      <c r="C51" s="143"/>
      <c r="D51" s="144"/>
      <c r="E51" s="144"/>
      <c r="F51" s="142"/>
      <c r="G51" s="142"/>
      <c r="H51" s="142"/>
      <c r="I51" s="142"/>
      <c r="J51" s="142"/>
    </row>
    <row r="52" spans="2:10" s="141" customFormat="1" ht="15.75" customHeight="1" x14ac:dyDescent="0.15">
      <c r="E52" s="145" t="s">
        <v>105</v>
      </c>
      <c r="F52" s="149" t="s">
        <v>128</v>
      </c>
      <c r="G52" s="149"/>
      <c r="H52" s="149"/>
      <c r="I52" s="149"/>
    </row>
    <row r="53" spans="2:10" s="141" customFormat="1" ht="15.75" customHeight="1" x14ac:dyDescent="0.15">
      <c r="B53" s="141" t="s">
        <v>106</v>
      </c>
    </row>
    <row r="54" spans="2:10" s="141" customFormat="1" ht="15.75" customHeight="1" x14ac:dyDescent="0.15">
      <c r="E54" s="145" t="s">
        <v>107</v>
      </c>
      <c r="F54" s="149" t="s">
        <v>129</v>
      </c>
      <c r="G54" s="149"/>
      <c r="H54" s="149"/>
      <c r="I54" s="149"/>
    </row>
  </sheetData>
  <mergeCells count="55">
    <mergeCell ref="B4:E5"/>
    <mergeCell ref="D6:E6"/>
    <mergeCell ref="D20:D21"/>
    <mergeCell ref="D7:E7"/>
    <mergeCell ref="D8:E8"/>
    <mergeCell ref="D9:E9"/>
    <mergeCell ref="D11:E11"/>
    <mergeCell ref="D16:E16"/>
    <mergeCell ref="D19:E19"/>
    <mergeCell ref="D10:E10"/>
    <mergeCell ref="C14:E14"/>
    <mergeCell ref="C19:C24"/>
    <mergeCell ref="C12:E12"/>
    <mergeCell ref="C13:E13"/>
    <mergeCell ref="B19:B40"/>
    <mergeCell ref="C25:E25"/>
    <mergeCell ref="C27:E27"/>
    <mergeCell ref="C32:E32"/>
    <mergeCell ref="C29:E29"/>
    <mergeCell ref="C28:E28"/>
    <mergeCell ref="C30:E30"/>
    <mergeCell ref="D24:E24"/>
    <mergeCell ref="D22:E22"/>
    <mergeCell ref="B42:B43"/>
    <mergeCell ref="B41:E41"/>
    <mergeCell ref="B44:E44"/>
    <mergeCell ref="C48:E48"/>
    <mergeCell ref="C49:E49"/>
    <mergeCell ref="C47:E47"/>
    <mergeCell ref="C43:E43"/>
    <mergeCell ref="C46:E46"/>
    <mergeCell ref="C38:E38"/>
    <mergeCell ref="C35:E35"/>
    <mergeCell ref="C39:E39"/>
    <mergeCell ref="C37:E37"/>
    <mergeCell ref="C31:E31"/>
    <mergeCell ref="C36:E36"/>
    <mergeCell ref="C34:E34"/>
    <mergeCell ref="C33:E33"/>
    <mergeCell ref="F52:I52"/>
    <mergeCell ref="F54:I54"/>
    <mergeCell ref="D23:E23"/>
    <mergeCell ref="H2:I3"/>
    <mergeCell ref="B18:E18"/>
    <mergeCell ref="B6:B17"/>
    <mergeCell ref="C16:C17"/>
    <mergeCell ref="C6:C11"/>
    <mergeCell ref="C15:E15"/>
    <mergeCell ref="D17:E17"/>
    <mergeCell ref="C40:E40"/>
    <mergeCell ref="C26:E26"/>
    <mergeCell ref="B47:B49"/>
    <mergeCell ref="B45:B46"/>
    <mergeCell ref="C45:E45"/>
    <mergeCell ref="C42:E42"/>
  </mergeCells>
  <phoneticPr fontId="2"/>
  <hyperlinks>
    <hyperlink ref="F54" r:id="rId1"/>
    <hyperlink ref="F52" r:id="rId2"/>
    <hyperlink ref="F54:I54" r:id="rId3" display="http://www.tokyo23city-kuchokai.jp/seido/gaiyo_9.html"/>
    <hyperlink ref="F5" r:id="rId4"/>
    <hyperlink ref="C6:C11" r:id="rId5" display="調整税等"/>
    <hyperlink ref="C12:E12" r:id="rId6" display="条例で定める割合"/>
    <hyperlink ref="C14:E14" r:id="rId7" display="精　　算　　分"/>
    <hyperlink ref="D16:E16" r:id="rId8" display="普通交付金分　Ａ×95％"/>
    <hyperlink ref="D17:E17" r:id="rId9" display="特別交付金分　Ａ× 5％"/>
    <hyperlink ref="B18:E18" r:id="rId10" display="基準財政収入額   　Ｂ"/>
    <hyperlink ref="B41:E41" r:id="rId11" display="基準財政需要額　   Ｃ"/>
    <hyperlink ref="C47:E47" r:id="rId12" display="普通交付金"/>
    <hyperlink ref="C48:E48" r:id="rId13" display="特別交付金"/>
  </hyperlinks>
  <printOptions gridLinesSet="0"/>
  <pageMargins left="0.59055118110236227" right="0.59055118110236227" top="0.59055118110236227" bottom="0.39370078740157483" header="0.51181102362204722" footer="0.19685039370078741"/>
  <pageSetup paperSize="9" firstPageNumber="2" orientation="portrait" useFirstPageNumber="1" verticalDpi="300" r:id="rId14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M55"/>
  <sheetViews>
    <sheetView zoomScale="70" zoomScaleNormal="70" zoomScaleSheetLayoutView="85" workbookViewId="0">
      <pane xSplit="2" ySplit="6" topLeftCell="C7" activePane="bottomRight" state="frozen"/>
      <selection activeCell="Q6" sqref="Q6"/>
      <selection pane="topRight" activeCell="Q6" sqref="Q6"/>
      <selection pane="bottomLeft" activeCell="Q6" sqref="Q6"/>
      <selection pane="bottomRight" activeCell="C39" sqref="C39"/>
    </sheetView>
  </sheetViews>
  <sheetFormatPr defaultColWidth="8" defaultRowHeight="12.75" customHeight="1" x14ac:dyDescent="0.15"/>
  <cols>
    <col min="1" max="1" width="1.875" style="2" customWidth="1"/>
    <col min="2" max="2" width="8.75" style="2" customWidth="1"/>
    <col min="3" max="4" width="25.625" style="46" customWidth="1"/>
    <col min="5" max="6" width="25.625" style="2" customWidth="1"/>
    <col min="7" max="7" width="25.625" style="46" customWidth="1"/>
    <col min="8" max="8" width="17.625" style="46" hidden="1" customWidth="1"/>
    <col min="9" max="9" width="4.125" style="45" customWidth="1"/>
    <col min="10" max="10" width="15" style="2" customWidth="1"/>
    <col min="11" max="16384" width="8" style="2"/>
  </cols>
  <sheetData>
    <row r="1" spans="2:10" ht="24" customHeight="1" x14ac:dyDescent="0.15">
      <c r="B1" s="43" t="s">
        <v>130</v>
      </c>
      <c r="C1" s="44"/>
      <c r="D1" s="44"/>
      <c r="G1" s="44"/>
      <c r="H1" s="44"/>
    </row>
    <row r="2" spans="2:10" ht="24" customHeight="1" x14ac:dyDescent="0.15">
      <c r="B2" s="44"/>
      <c r="C2" s="44"/>
      <c r="D2" s="44"/>
      <c r="E2" s="46"/>
      <c r="F2" s="46"/>
      <c r="G2" s="47"/>
      <c r="H2" s="47"/>
      <c r="I2" s="48" t="s">
        <v>90</v>
      </c>
      <c r="J2" s="44"/>
    </row>
    <row r="3" spans="2:10" ht="20.45" customHeight="1" x14ac:dyDescent="0.15">
      <c r="B3" s="49"/>
      <c r="C3" s="227" t="s">
        <v>112</v>
      </c>
      <c r="D3" s="229" t="s">
        <v>113</v>
      </c>
      <c r="E3" s="50" t="s">
        <v>4</v>
      </c>
      <c r="F3" s="50" t="s">
        <v>5</v>
      </c>
      <c r="G3" s="232" t="s">
        <v>114</v>
      </c>
      <c r="H3" s="106"/>
      <c r="I3" s="51"/>
      <c r="J3" s="44"/>
    </row>
    <row r="4" spans="2:10" ht="13.5" customHeight="1" x14ac:dyDescent="0.15">
      <c r="B4" s="52" t="s">
        <v>89</v>
      </c>
      <c r="C4" s="228"/>
      <c r="D4" s="230"/>
      <c r="E4" s="53"/>
      <c r="F4" s="54"/>
      <c r="G4" s="233"/>
      <c r="H4" s="110" t="s">
        <v>98</v>
      </c>
      <c r="I4" s="55"/>
    </row>
    <row r="5" spans="2:10" ht="14.25" customHeight="1" x14ac:dyDescent="0.15">
      <c r="B5" s="56"/>
      <c r="C5" s="57" t="s">
        <v>0</v>
      </c>
      <c r="D5" s="58" t="s">
        <v>1</v>
      </c>
      <c r="E5" s="59" t="s">
        <v>48</v>
      </c>
      <c r="F5" s="60" t="s">
        <v>49</v>
      </c>
      <c r="G5" s="108" t="s">
        <v>80</v>
      </c>
      <c r="H5" s="3" t="s">
        <v>99</v>
      </c>
      <c r="I5" s="61"/>
      <c r="J5" s="44"/>
    </row>
    <row r="6" spans="2:10" ht="15.75" customHeight="1" x14ac:dyDescent="0.15">
      <c r="B6" s="62"/>
      <c r="C6" s="63"/>
      <c r="D6" s="64"/>
      <c r="E6" s="64"/>
      <c r="F6" s="65"/>
      <c r="G6" s="109"/>
      <c r="H6" s="111" t="s">
        <v>100</v>
      </c>
      <c r="I6" s="55"/>
    </row>
    <row r="7" spans="2:10" ht="24" customHeight="1" x14ac:dyDescent="0.15">
      <c r="B7" s="66" t="s">
        <v>7</v>
      </c>
      <c r="C7" s="114">
        <v>27618702</v>
      </c>
      <c r="D7" s="115">
        <f>SUM(E7:F7)</f>
        <v>28444005</v>
      </c>
      <c r="E7" s="115">
        <v>22907025</v>
      </c>
      <c r="F7" s="116">
        <v>5536980</v>
      </c>
      <c r="G7" s="116">
        <v>825303</v>
      </c>
      <c r="H7" s="5">
        <v>-544</v>
      </c>
      <c r="I7" s="67" t="s">
        <v>8</v>
      </c>
      <c r="J7" s="44"/>
    </row>
    <row r="8" spans="2:10" ht="24" customHeight="1" x14ac:dyDescent="0.15">
      <c r="B8" s="68" t="s">
        <v>9</v>
      </c>
      <c r="C8" s="117">
        <v>38710913</v>
      </c>
      <c r="D8" s="118">
        <f>SUM(E8:F8)</f>
        <v>53984449</v>
      </c>
      <c r="E8" s="118">
        <v>41330898</v>
      </c>
      <c r="F8" s="119">
        <v>12653551</v>
      </c>
      <c r="G8" s="119">
        <v>15273536</v>
      </c>
      <c r="H8" s="4">
        <v>-437</v>
      </c>
      <c r="I8" s="69" t="s">
        <v>10</v>
      </c>
      <c r="J8" s="44"/>
    </row>
    <row r="9" spans="2:10" ht="24" customHeight="1" x14ac:dyDescent="0.15">
      <c r="B9" s="68" t="s">
        <v>11</v>
      </c>
      <c r="C9" s="117">
        <v>87450465</v>
      </c>
      <c r="D9" s="118">
        <f t="shared" ref="D9:D28" si="0">SUM(E9:F9)</f>
        <v>65446582</v>
      </c>
      <c r="E9" s="118">
        <v>54663244</v>
      </c>
      <c r="F9" s="119">
        <v>10783338</v>
      </c>
      <c r="G9" s="119">
        <v>0</v>
      </c>
      <c r="H9" s="4">
        <v>0</v>
      </c>
      <c r="I9" s="69" t="s">
        <v>11</v>
      </c>
      <c r="J9" s="44"/>
    </row>
    <row r="10" spans="2:10" ht="24" customHeight="1" x14ac:dyDescent="0.15">
      <c r="B10" s="68" t="s">
        <v>12</v>
      </c>
      <c r="C10" s="117">
        <v>57528403</v>
      </c>
      <c r="D10" s="118">
        <f t="shared" si="0"/>
        <v>79441443</v>
      </c>
      <c r="E10" s="118">
        <v>67889061</v>
      </c>
      <c r="F10" s="119">
        <v>11552382</v>
      </c>
      <c r="G10" s="119">
        <v>21913040</v>
      </c>
      <c r="H10" s="4">
        <v>-470</v>
      </c>
      <c r="I10" s="69" t="s">
        <v>13</v>
      </c>
      <c r="J10" s="44"/>
    </row>
    <row r="11" spans="2:10" ht="24" customHeight="1" x14ac:dyDescent="0.15">
      <c r="B11" s="68" t="s">
        <v>14</v>
      </c>
      <c r="C11" s="117">
        <v>38777966</v>
      </c>
      <c r="D11" s="118">
        <f t="shared" si="0"/>
        <v>55911305</v>
      </c>
      <c r="E11" s="120">
        <v>46602313</v>
      </c>
      <c r="F11" s="119">
        <v>9308992</v>
      </c>
      <c r="G11" s="119">
        <v>17133339</v>
      </c>
      <c r="H11" s="4">
        <v>-267</v>
      </c>
      <c r="I11" s="69" t="s">
        <v>15</v>
      </c>
      <c r="J11" s="44"/>
    </row>
    <row r="12" spans="2:10" ht="24" customHeight="1" x14ac:dyDescent="0.15">
      <c r="B12" s="68" t="s">
        <v>16</v>
      </c>
      <c r="C12" s="117">
        <v>28124227</v>
      </c>
      <c r="D12" s="118">
        <f t="shared" si="0"/>
        <v>52278842</v>
      </c>
      <c r="E12" s="120">
        <v>44352269</v>
      </c>
      <c r="F12" s="119">
        <v>7926573</v>
      </c>
      <c r="G12" s="119">
        <v>24154615</v>
      </c>
      <c r="H12" s="4">
        <v>-223</v>
      </c>
      <c r="I12" s="69" t="s">
        <v>17</v>
      </c>
      <c r="J12" s="44"/>
    </row>
    <row r="13" spans="2:10" ht="24" customHeight="1" x14ac:dyDescent="0.15">
      <c r="B13" s="68" t="s">
        <v>18</v>
      </c>
      <c r="C13" s="117">
        <v>31662100</v>
      </c>
      <c r="D13" s="118">
        <f t="shared" si="0"/>
        <v>68477170</v>
      </c>
      <c r="E13" s="120">
        <v>57508939</v>
      </c>
      <c r="F13" s="119">
        <v>10968231</v>
      </c>
      <c r="G13" s="119">
        <v>36815070</v>
      </c>
      <c r="H13" s="4">
        <v>125</v>
      </c>
      <c r="I13" s="69" t="s">
        <v>19</v>
      </c>
      <c r="J13" s="44"/>
    </row>
    <row r="14" spans="2:10" ht="24" customHeight="1" x14ac:dyDescent="0.15">
      <c r="B14" s="68" t="s">
        <v>20</v>
      </c>
      <c r="C14" s="117">
        <v>64757817</v>
      </c>
      <c r="D14" s="118">
        <f t="shared" si="0"/>
        <v>122029109</v>
      </c>
      <c r="E14" s="120">
        <v>100975714</v>
      </c>
      <c r="F14" s="119">
        <v>21053395</v>
      </c>
      <c r="G14" s="119">
        <v>57271292</v>
      </c>
      <c r="H14" s="4">
        <v>166</v>
      </c>
      <c r="I14" s="69" t="s">
        <v>21</v>
      </c>
      <c r="J14" s="44"/>
    </row>
    <row r="15" spans="2:10" ht="24" customHeight="1" x14ac:dyDescent="0.15">
      <c r="B15" s="68" t="s">
        <v>22</v>
      </c>
      <c r="C15" s="117">
        <v>60015883</v>
      </c>
      <c r="D15" s="118">
        <f t="shared" si="0"/>
        <v>92671148</v>
      </c>
      <c r="E15" s="120">
        <v>77892062</v>
      </c>
      <c r="F15" s="119">
        <v>14779086</v>
      </c>
      <c r="G15" s="119">
        <v>32655265</v>
      </c>
      <c r="H15" s="4">
        <v>-240</v>
      </c>
      <c r="I15" s="69" t="s">
        <v>23</v>
      </c>
      <c r="J15" s="44"/>
    </row>
    <row r="16" spans="2:10" ht="24" customHeight="1" x14ac:dyDescent="0.15">
      <c r="B16" s="68" t="s">
        <v>24</v>
      </c>
      <c r="C16" s="117">
        <v>48565167</v>
      </c>
      <c r="D16" s="118">
        <f t="shared" si="0"/>
        <v>61123480</v>
      </c>
      <c r="E16" s="118">
        <v>51241694</v>
      </c>
      <c r="F16" s="119">
        <v>9881786</v>
      </c>
      <c r="G16" s="119">
        <v>12558313</v>
      </c>
      <c r="H16" s="4">
        <v>-370</v>
      </c>
      <c r="I16" s="69" t="s">
        <v>25</v>
      </c>
      <c r="J16" s="44"/>
    </row>
    <row r="17" spans="2:10" ht="24" customHeight="1" x14ac:dyDescent="0.15">
      <c r="B17" s="68" t="s">
        <v>26</v>
      </c>
      <c r="C17" s="117">
        <v>90239106</v>
      </c>
      <c r="D17" s="118">
        <f t="shared" si="0"/>
        <v>154163249</v>
      </c>
      <c r="E17" s="118">
        <v>129138246</v>
      </c>
      <c r="F17" s="119">
        <v>25025003</v>
      </c>
      <c r="G17" s="119">
        <v>63924143</v>
      </c>
      <c r="H17" s="4">
        <v>85</v>
      </c>
      <c r="I17" s="69" t="s">
        <v>27</v>
      </c>
      <c r="J17" s="44"/>
    </row>
    <row r="18" spans="2:10" ht="24" customHeight="1" x14ac:dyDescent="0.15">
      <c r="B18" s="68" t="s">
        <v>28</v>
      </c>
      <c r="C18" s="117">
        <v>135501121</v>
      </c>
      <c r="D18" s="118">
        <f t="shared" si="0"/>
        <v>179894709</v>
      </c>
      <c r="E18" s="121">
        <v>149369379</v>
      </c>
      <c r="F18" s="119">
        <v>30525330</v>
      </c>
      <c r="G18" s="119">
        <v>44393588</v>
      </c>
      <c r="H18" s="4">
        <v>-616</v>
      </c>
      <c r="I18" s="69" t="s">
        <v>29</v>
      </c>
      <c r="J18" s="44"/>
    </row>
    <row r="19" spans="2:10" ht="24" customHeight="1" x14ac:dyDescent="0.15">
      <c r="B19" s="68" t="s">
        <v>30</v>
      </c>
      <c r="C19" s="117">
        <v>58301390</v>
      </c>
      <c r="D19" s="118">
        <f t="shared" si="0"/>
        <v>54319859</v>
      </c>
      <c r="E19" s="118">
        <v>46166613</v>
      </c>
      <c r="F19" s="119">
        <v>8153246</v>
      </c>
      <c r="G19" s="119">
        <v>0</v>
      </c>
      <c r="H19" s="4">
        <v>-566</v>
      </c>
      <c r="I19" s="69" t="s">
        <v>31</v>
      </c>
      <c r="J19" s="44"/>
    </row>
    <row r="20" spans="2:10" ht="24" customHeight="1" x14ac:dyDescent="0.15">
      <c r="B20" s="68" t="s">
        <v>32</v>
      </c>
      <c r="C20" s="117">
        <v>41070579</v>
      </c>
      <c r="D20" s="118">
        <f t="shared" si="0"/>
        <v>73514867</v>
      </c>
      <c r="E20" s="118">
        <v>62025143</v>
      </c>
      <c r="F20" s="119">
        <v>11489724</v>
      </c>
      <c r="G20" s="119">
        <v>32444288</v>
      </c>
      <c r="H20" s="4">
        <v>-193</v>
      </c>
      <c r="I20" s="69" t="s">
        <v>10</v>
      </c>
      <c r="J20" s="44"/>
    </row>
    <row r="21" spans="2:10" ht="24" customHeight="1" x14ac:dyDescent="0.15">
      <c r="B21" s="68" t="s">
        <v>33</v>
      </c>
      <c r="C21" s="117">
        <v>74277039</v>
      </c>
      <c r="D21" s="118">
        <f t="shared" si="0"/>
        <v>114754930</v>
      </c>
      <c r="E21" s="118">
        <v>95925733</v>
      </c>
      <c r="F21" s="119">
        <v>18829197</v>
      </c>
      <c r="G21" s="119">
        <v>40477891</v>
      </c>
      <c r="H21" s="4">
        <v>-155</v>
      </c>
      <c r="I21" s="69" t="s">
        <v>34</v>
      </c>
      <c r="J21" s="44"/>
    </row>
    <row r="22" spans="2:10" ht="24" customHeight="1" x14ac:dyDescent="0.15">
      <c r="B22" s="68" t="s">
        <v>35</v>
      </c>
      <c r="C22" s="117">
        <v>39243598</v>
      </c>
      <c r="D22" s="118">
        <f t="shared" si="0"/>
        <v>66513918</v>
      </c>
      <c r="E22" s="118">
        <v>56131965</v>
      </c>
      <c r="F22" s="119">
        <v>10381953</v>
      </c>
      <c r="G22" s="119">
        <v>27270320</v>
      </c>
      <c r="H22" s="4">
        <v>-366</v>
      </c>
      <c r="I22" s="69" t="s">
        <v>36</v>
      </c>
      <c r="J22" s="44"/>
    </row>
    <row r="23" spans="2:10" ht="24" customHeight="1" x14ac:dyDescent="0.15">
      <c r="B23" s="68" t="s">
        <v>37</v>
      </c>
      <c r="C23" s="117">
        <v>37311842</v>
      </c>
      <c r="D23" s="118">
        <f t="shared" si="0"/>
        <v>86255735</v>
      </c>
      <c r="E23" s="118">
        <v>72559071</v>
      </c>
      <c r="F23" s="119">
        <v>13696664</v>
      </c>
      <c r="G23" s="119">
        <v>48943893</v>
      </c>
      <c r="H23" s="4">
        <v>124</v>
      </c>
      <c r="I23" s="69" t="s">
        <v>37</v>
      </c>
      <c r="J23" s="44"/>
    </row>
    <row r="24" spans="2:10" ht="24" customHeight="1" x14ac:dyDescent="0.15">
      <c r="B24" s="68" t="s">
        <v>38</v>
      </c>
      <c r="C24" s="117">
        <v>22359595</v>
      </c>
      <c r="D24" s="118">
        <f t="shared" si="0"/>
        <v>58663142</v>
      </c>
      <c r="E24" s="118">
        <v>49207495</v>
      </c>
      <c r="F24" s="119">
        <v>9455647</v>
      </c>
      <c r="G24" s="119">
        <v>36303547</v>
      </c>
      <c r="H24" s="4">
        <v>191</v>
      </c>
      <c r="I24" s="69" t="s">
        <v>39</v>
      </c>
      <c r="J24" s="44"/>
    </row>
    <row r="25" spans="2:10" ht="24" customHeight="1" x14ac:dyDescent="0.15">
      <c r="B25" s="68" t="s">
        <v>40</v>
      </c>
      <c r="C25" s="117">
        <v>58543412</v>
      </c>
      <c r="D25" s="118">
        <f t="shared" si="0"/>
        <v>126269775</v>
      </c>
      <c r="E25" s="118">
        <v>105968662</v>
      </c>
      <c r="F25" s="119">
        <v>20301113</v>
      </c>
      <c r="G25" s="119">
        <v>67726363</v>
      </c>
      <c r="H25" s="4">
        <v>349</v>
      </c>
      <c r="I25" s="69" t="s">
        <v>41</v>
      </c>
      <c r="J25" s="44"/>
    </row>
    <row r="26" spans="2:10" ht="24" customHeight="1" x14ac:dyDescent="0.15">
      <c r="B26" s="68" t="s">
        <v>42</v>
      </c>
      <c r="C26" s="117">
        <v>80670606</v>
      </c>
      <c r="D26" s="118">
        <f t="shared" si="0"/>
        <v>163135179</v>
      </c>
      <c r="E26" s="118">
        <v>134259226</v>
      </c>
      <c r="F26" s="119">
        <v>28875953</v>
      </c>
      <c r="G26" s="119">
        <v>82464573</v>
      </c>
      <c r="H26" s="4">
        <v>519</v>
      </c>
      <c r="I26" s="69" t="s">
        <v>43</v>
      </c>
      <c r="J26" s="44"/>
    </row>
    <row r="27" spans="2:10" ht="24" customHeight="1" x14ac:dyDescent="0.15">
      <c r="B27" s="68" t="s">
        <v>44</v>
      </c>
      <c r="C27" s="117">
        <v>64926442</v>
      </c>
      <c r="D27" s="118">
        <f t="shared" si="0"/>
        <v>160404970</v>
      </c>
      <c r="E27" s="118">
        <v>132100460</v>
      </c>
      <c r="F27" s="119">
        <v>28304510</v>
      </c>
      <c r="G27" s="119">
        <v>95478528</v>
      </c>
      <c r="H27" s="4">
        <v>1653</v>
      </c>
      <c r="I27" s="69" t="s">
        <v>45</v>
      </c>
      <c r="J27" s="44"/>
    </row>
    <row r="28" spans="2:10" ht="24" customHeight="1" x14ac:dyDescent="0.15">
      <c r="B28" s="68" t="s">
        <v>94</v>
      </c>
      <c r="C28" s="117">
        <v>43732296</v>
      </c>
      <c r="D28" s="118">
        <f t="shared" si="0"/>
        <v>113128646</v>
      </c>
      <c r="E28" s="118">
        <v>93998315</v>
      </c>
      <c r="F28" s="119">
        <v>19130331</v>
      </c>
      <c r="G28" s="119">
        <v>69396350</v>
      </c>
      <c r="H28" s="4">
        <v>964</v>
      </c>
      <c r="I28" s="70" t="s">
        <v>83</v>
      </c>
      <c r="J28" s="44"/>
    </row>
    <row r="29" spans="2:10" ht="24" customHeight="1" x14ac:dyDescent="0.15">
      <c r="B29" s="71" t="s">
        <v>46</v>
      </c>
      <c r="C29" s="122">
        <v>68797894</v>
      </c>
      <c r="D29" s="123">
        <f>SUM(E29:F29)</f>
        <v>160830614</v>
      </c>
      <c r="E29" s="124">
        <v>132321961</v>
      </c>
      <c r="F29" s="125">
        <v>28508653</v>
      </c>
      <c r="G29" s="126">
        <v>92032720</v>
      </c>
      <c r="H29" s="6">
        <v>915</v>
      </c>
      <c r="I29" s="72" t="s">
        <v>21</v>
      </c>
      <c r="J29" s="44"/>
    </row>
    <row r="30" spans="2:10" ht="24" customHeight="1" x14ac:dyDescent="0.15">
      <c r="B30" s="73" t="s">
        <v>47</v>
      </c>
      <c r="C30" s="74">
        <f>SUM(C7:C29)</f>
        <v>1298186563</v>
      </c>
      <c r="D30" s="75">
        <f>SUM(D7:D29)</f>
        <v>2191657126</v>
      </c>
      <c r="E30" s="75">
        <f>SUM(E7:E29)</f>
        <v>1824535488</v>
      </c>
      <c r="F30" s="76">
        <f>SUM(F7:F29)</f>
        <v>367121638</v>
      </c>
      <c r="G30" s="76">
        <f>SUM(G7:G29)</f>
        <v>919455977</v>
      </c>
      <c r="H30" s="77">
        <v>644</v>
      </c>
      <c r="I30" s="78" t="s">
        <v>47</v>
      </c>
      <c r="J30" s="44"/>
    </row>
    <row r="31" spans="2:10" ht="24" customHeight="1" x14ac:dyDescent="0.15">
      <c r="E31" s="79"/>
      <c r="F31" s="231" t="s">
        <v>115</v>
      </c>
      <c r="G31" s="231"/>
      <c r="H31" s="107"/>
    </row>
    <row r="32" spans="2:10" ht="12.75" customHeight="1" x14ac:dyDescent="0.15">
      <c r="D32" s="80"/>
    </row>
    <row r="33" spans="2:13" ht="18" customHeight="1" x14ac:dyDescent="0.15">
      <c r="B33" s="142" t="s">
        <v>111</v>
      </c>
      <c r="C33" s="143"/>
      <c r="D33" s="144"/>
      <c r="E33" s="144"/>
      <c r="F33" s="142"/>
      <c r="G33" s="142"/>
      <c r="H33" s="142"/>
    </row>
    <row r="34" spans="2:13" ht="15.75" customHeight="1" x14ac:dyDescent="0.15">
      <c r="B34" s="141"/>
      <c r="C34" s="145" t="s">
        <v>105</v>
      </c>
      <c r="D34" s="149" t="s">
        <v>128</v>
      </c>
      <c r="E34" s="149"/>
      <c r="F34" s="141"/>
      <c r="G34" s="141"/>
      <c r="H34" s="141"/>
    </row>
    <row r="35" spans="2:13" ht="12.75" customHeight="1" x14ac:dyDescent="0.15">
      <c r="D35" s="80"/>
    </row>
    <row r="36" spans="2:13" ht="12.75" customHeight="1" x14ac:dyDescent="0.15">
      <c r="D36" s="80"/>
      <c r="E36" s="79"/>
    </row>
    <row r="37" spans="2:13" ht="12.75" customHeight="1" x14ac:dyDescent="0.15">
      <c r="D37" s="80"/>
    </row>
    <row r="38" spans="2:13" ht="12.75" customHeight="1" x14ac:dyDescent="0.15">
      <c r="D38" s="80"/>
    </row>
    <row r="39" spans="2:13" ht="12.75" customHeight="1" x14ac:dyDescent="0.15">
      <c r="D39" s="80"/>
      <c r="E39" s="79"/>
    </row>
    <row r="40" spans="2:13" ht="12.75" customHeight="1" x14ac:dyDescent="0.15">
      <c r="D40" s="80"/>
    </row>
    <row r="41" spans="2:13" ht="12.75" customHeight="1" x14ac:dyDescent="0.15">
      <c r="D41" s="80"/>
    </row>
    <row r="42" spans="2:13" ht="12.75" customHeight="1" x14ac:dyDescent="0.15">
      <c r="D42" s="80"/>
      <c r="M42" s="79"/>
    </row>
    <row r="43" spans="2:13" ht="12.75" customHeight="1" x14ac:dyDescent="0.15">
      <c r="D43" s="80"/>
    </row>
    <row r="44" spans="2:13" ht="12.75" customHeight="1" x14ac:dyDescent="0.15">
      <c r="D44" s="80"/>
    </row>
    <row r="45" spans="2:13" ht="12.75" customHeight="1" x14ac:dyDescent="0.15">
      <c r="D45" s="80"/>
    </row>
    <row r="46" spans="2:13" ht="12.75" customHeight="1" x14ac:dyDescent="0.15">
      <c r="D46" s="80"/>
    </row>
    <row r="47" spans="2:13" ht="12.75" customHeight="1" x14ac:dyDescent="0.15">
      <c r="D47" s="80"/>
      <c r="E47" s="79"/>
    </row>
    <row r="48" spans="2:13" ht="12.75" customHeight="1" x14ac:dyDescent="0.15">
      <c r="D48" s="80"/>
    </row>
    <row r="49" spans="4:4" ht="12.75" customHeight="1" x14ac:dyDescent="0.15">
      <c r="D49" s="80"/>
    </row>
    <row r="50" spans="4:4" ht="12.75" customHeight="1" x14ac:dyDescent="0.15">
      <c r="D50" s="80"/>
    </row>
    <row r="51" spans="4:4" ht="12.75" customHeight="1" x14ac:dyDescent="0.15">
      <c r="D51" s="80"/>
    </row>
    <row r="52" spans="4:4" ht="12.75" customHeight="1" x14ac:dyDescent="0.15">
      <c r="D52" s="80"/>
    </row>
    <row r="53" spans="4:4" ht="12.75" customHeight="1" x14ac:dyDescent="0.15">
      <c r="D53" s="80"/>
    </row>
    <row r="54" spans="4:4" ht="12.75" customHeight="1" x14ac:dyDescent="0.15">
      <c r="D54" s="80"/>
    </row>
    <row r="55" spans="4:4" ht="12.75" customHeight="1" x14ac:dyDescent="0.15">
      <c r="D55" s="80"/>
    </row>
  </sheetData>
  <mergeCells count="5">
    <mergeCell ref="C3:C4"/>
    <mergeCell ref="D3:D4"/>
    <mergeCell ref="F31:G31"/>
    <mergeCell ref="G3:G4"/>
    <mergeCell ref="D34:E34"/>
  </mergeCells>
  <phoneticPr fontId="2"/>
  <hyperlinks>
    <hyperlink ref="D34" r:id="rId1"/>
    <hyperlink ref="C3:C4" r:id="rId2" display="基準財政収入額"/>
    <hyperlink ref="D3:D4" r:id="rId3" display="基準財政需要額 "/>
    <hyperlink ref="G3:G4" r:id="rId4" display="普通交付金"/>
    <hyperlink ref="F31:G31" r:id="rId5" display="※　財源不足額が生じていないため不交付となる。"/>
  </hyperlinks>
  <printOptions gridLinesSet="0"/>
  <pageMargins left="0.78740157480314965" right="0.78740157480314965" top="1.1811023622047245" bottom="0.78740157480314965" header="0.51181102362204722" footer="0.51181102362204722"/>
  <pageSetup paperSize="9" scale="69" firstPageNumber="4" fitToWidth="0" orientation="landscape" useFirstPageNumber="1" horizontalDpi="300" verticalDpi="300" r:id="rId6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>C:\再調本\財調再調整収入需要.jsd</Template>
  <Pages>0</Pages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総括表</vt:lpstr>
      <vt:lpstr>区別算定結果</vt:lpstr>
      <vt:lpstr>区別算定結果!Print_Area</vt:lpstr>
      <vt:lpstr>総括表!Print_Area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調査部行財政担当課</dc:creator>
  <cp:lastModifiedBy>KUCHOKAI318</cp:lastModifiedBy>
  <cp:revision>46</cp:revision>
  <cp:lastPrinted>2021-07-29T01:57:12Z</cp:lastPrinted>
  <dcterms:created xsi:type="dcterms:W3CDTF">1998-06-16T00:50:34Z</dcterms:created>
  <dcterms:modified xsi:type="dcterms:W3CDTF">2023-08-01T02:00:55Z</dcterms:modified>
</cp:coreProperties>
</file>