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720" windowHeight="11235" activeTab="0"/>
  </bookViews>
  <sheets>
    <sheet name="30再調整" sheetId="1" r:id="rId1"/>
    <sheet name="区別算定結果" sheetId="2" r:id="rId2"/>
  </sheets>
  <definedNames>
    <definedName name="_xlnm.Print_Area" localSheetId="0">'30再調整'!$A$1:$O$50</definedName>
  </definedNames>
  <calcPr fullCalcOnLoad="1"/>
</workbook>
</file>

<file path=xl/sharedStrings.xml><?xml version="1.0" encoding="utf-8"?>
<sst xmlns="http://schemas.openxmlformats.org/spreadsheetml/2006/main" count="165" uniqueCount="132">
  <si>
    <t>区　　　　　　　分</t>
  </si>
  <si>
    <t>差 引 増 △ 減</t>
  </si>
  <si>
    <t>増　減　率</t>
  </si>
  <si>
    <t>備　　　考</t>
  </si>
  <si>
    <t>ウ ＝ ア － イ</t>
  </si>
  <si>
    <t>エ＝ウ／イ</t>
  </si>
  <si>
    <t>Ｂ</t>
  </si>
  <si>
    <t>Ｃ</t>
  </si>
  <si>
    <t>特別区民税</t>
  </si>
  <si>
    <t>軽自動車税</t>
  </si>
  <si>
    <t>特別区たばこ税</t>
  </si>
  <si>
    <t>配当割交付金</t>
  </si>
  <si>
    <t>株式等譲渡所得割交付金</t>
  </si>
  <si>
    <t>地方消費税交付金</t>
  </si>
  <si>
    <t>ゴルフ場利用税交付金</t>
  </si>
  <si>
    <t>計</t>
  </si>
  <si>
    <t>自動車重量譲与税</t>
  </si>
  <si>
    <t>航空機燃料譲与税</t>
  </si>
  <si>
    <t>交　　付　　金　　の　　総　　額</t>
  </si>
  <si>
    <t>固定資産税</t>
  </si>
  <si>
    <t>市町村民税法人分</t>
  </si>
  <si>
    <t>特別土地保有税</t>
  </si>
  <si>
    <t>たばこ税調整額</t>
  </si>
  <si>
    <t>交付金調整額</t>
  </si>
  <si>
    <t>条例で定める割合</t>
  </si>
  <si>
    <t>当　年　度　分</t>
  </si>
  <si>
    <t>精  　算  　分</t>
  </si>
  <si>
    <t>内　訳</t>
  </si>
  <si>
    <t>特 別 区 税</t>
  </si>
  <si>
    <t>鉱産税</t>
  </si>
  <si>
    <t>小        計</t>
  </si>
  <si>
    <t>利子割交付金</t>
  </si>
  <si>
    <t>自動車取得税交付金</t>
  </si>
  <si>
    <t>交通安全対策特別交付金</t>
  </si>
  <si>
    <t>合        計</t>
  </si>
  <si>
    <t>経常的経費</t>
  </si>
  <si>
    <t>投資的経費</t>
  </si>
  <si>
    <t>　差        引　　　　Ｃ－Ｂ</t>
  </si>
  <si>
    <t>財源不足額</t>
  </si>
  <si>
    <t>財源超過額</t>
  </si>
  <si>
    <t>交付額</t>
  </si>
  <si>
    <t>（単位：千円、％）</t>
  </si>
  <si>
    <t>－</t>
  </si>
  <si>
    <t>Ａ</t>
  </si>
  <si>
    <t>－</t>
  </si>
  <si>
    <t>【再調整】</t>
  </si>
  <si>
    <t>Ａ×95%</t>
  </si>
  <si>
    <t>Ａ× 5%</t>
  </si>
  <si>
    <t>特別交付金分</t>
  </si>
  <si>
    <t>普通交付金分</t>
  </si>
  <si>
    <t>　　　　　　　　計</t>
  </si>
  <si>
    <t>基　準　財　政　収　入　額</t>
  </si>
  <si>
    <t>基　準　財　政　需　要　額</t>
  </si>
  <si>
    <t>普　　通　　交　　付　　金</t>
  </si>
  <si>
    <t>特　　別　　交　　付　　金</t>
  </si>
  <si>
    <t>都区財政調整制度の概要：</t>
  </si>
  <si>
    <t>http://www.tokyo23city-kuchokai.jp/seido/gaiyo.html</t>
  </si>
  <si>
    <t>地方揮発油譲与税</t>
  </si>
  <si>
    <t xml:space="preserve">  </t>
  </si>
  <si>
    <t>（単位：千円）</t>
  </si>
  <si>
    <t>内</t>
  </si>
  <si>
    <t>訳</t>
  </si>
  <si>
    <t>区  分</t>
  </si>
  <si>
    <t>Ａ</t>
  </si>
  <si>
    <t>経常的経費</t>
  </si>
  <si>
    <t>投資的経費</t>
  </si>
  <si>
    <t>Ｂ－Ａ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</si>
  <si>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</si>
  <si>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</si>
  <si>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</si>
  <si>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</si>
  <si>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</si>
  <si>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</si>
  <si>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</si>
  <si>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</si>
  <si>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</si>
  <si>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</si>
  <si>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</si>
  <si>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</si>
  <si>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</si>
  <si>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</si>
  <si>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</si>
  <si>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</si>
  <si>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</si>
  <si>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</si>
  <si>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</si>
  <si>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</si>
  <si>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</si>
  <si>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</si>
  <si>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</si>
  <si>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</si>
  <si>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</si>
  <si>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</si>
  <si>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</si>
  <si>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</si>
  <si>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</si>
  <si>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</si>
  <si>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</si>
  <si>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</si>
  <si>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</si>
  <si>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</si>
  <si>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</si>
  <si>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</si>
  <si>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</si>
  <si>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</si>
  <si>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</si>
  <si>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葛　飾</t>
  </si>
  <si>
    <t>葛</t>
  </si>
  <si>
    <t>江戸川</t>
  </si>
  <si>
    <t>計</t>
  </si>
  <si>
    <t>△</t>
  </si>
  <si>
    <t>特交加算</t>
  </si>
  <si>
    <t>※    0</t>
  </si>
  <si>
    <t>-</t>
  </si>
  <si>
    <t>再 調 整</t>
  </si>
  <si>
    <t>当 初 算 定</t>
  </si>
  <si>
    <t>調　整　税</t>
  </si>
  <si>
    <t>地方特例交付金</t>
  </si>
  <si>
    <t>特別区民税特例加減算額</t>
  </si>
  <si>
    <t>地方消費税交付金特例加算額</t>
  </si>
  <si>
    <t/>
  </si>
  <si>
    <t>－</t>
  </si>
  <si>
    <t>注：用語の説明等については、下記「都区財調制度の概要」ページを参照してください（下線のある青字部分をクリックするとリンク先のページが開きます）。</t>
  </si>
  <si>
    <t>基準財政収入額</t>
  </si>
  <si>
    <t>基準財政需要額</t>
  </si>
  <si>
    <t>普　通　交　付　金</t>
  </si>
  <si>
    <t>　※　財源不足額が生じていないため不交付となる。</t>
  </si>
  <si>
    <t>№１</t>
  </si>
  <si>
    <t>平成３０年度　　都　区　財　政　調　整　　（　当初算定対比　）</t>
  </si>
  <si>
    <t>平 成 30 年 度</t>
  </si>
  <si>
    <t>平成30年度　都区財政調整再調整　区別算定結果</t>
  </si>
  <si>
    <t>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</si>
</sst>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;[Red]#,##0"/>
    <numFmt numFmtId="179" formatCode="0.0;[Red]0.0"/>
    <numFmt numFmtId="180" formatCode="#,##0.0;[Red]#,##0.0"/>
    <numFmt numFmtId="181" formatCode="#,##0.0;[Red]\-#,##0.0"/>
    <numFmt numFmtId="182" formatCode="#,##0.000;[Red]\-#,##0.000"/>
    <numFmt numFmtId="183" formatCode="0_ ;[Red]\-0\ "/>
    <numFmt numFmtId="184" formatCode="#,##0_ "/>
    <numFmt numFmtId="185" formatCode="#,##0;&quot;▲ &quot;#,##0"/>
    <numFmt numFmtId="186" formatCode="#,##0_ ;[Red]\-#,##0\ "/>
    <numFmt numFmtId="187" formatCode="0_);[Red]\(0\)"/>
    <numFmt numFmtId="188" formatCode="#,##0_);[Red]\(#,##0\)"/>
    <numFmt numFmtId="189" formatCode="#,##0.00;[Red]#,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;&quot;△&quot;#,##0"/>
    <numFmt numFmtId="195" formatCode="&quot;△&quot;#,##0;\-#,##0;#,##0"/>
    <numFmt numFmtId="196" formatCode="#,##0;[Red]&quot;△&quot;#,##0"/>
  </numFmts>
  <fonts count="60">
    <font>
      <sz val="11"/>
      <name val="ＭＳ Ｐゴシック"/>
      <family val="3"/>
    </font>
    <font>
      <sz val="22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sz val="10.45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.95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0.95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16" fillId="0" borderId="0">
      <alignment/>
      <protection/>
    </xf>
    <xf numFmtId="0" fontId="5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8" fontId="3" fillId="0" borderId="14" xfId="49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8" fontId="3" fillId="0" borderId="19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horizontal="center" vertical="center"/>
    </xf>
    <xf numFmtId="178" fontId="2" fillId="0" borderId="19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8" fontId="2" fillId="0" borderId="25" xfId="49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80" fontId="3" fillId="0" borderId="25" xfId="49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8" fontId="5" fillId="0" borderId="3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textRotation="255"/>
    </xf>
    <xf numFmtId="178" fontId="3" fillId="0" borderId="31" xfId="49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178" fontId="2" fillId="0" borderId="14" xfId="49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 textRotation="255"/>
    </xf>
    <xf numFmtId="0" fontId="3" fillId="0" borderId="37" xfId="0" applyFont="1" applyFill="1" applyBorder="1" applyAlignment="1">
      <alignment vertical="center" textRotation="255"/>
    </xf>
    <xf numFmtId="0" fontId="3" fillId="0" borderId="38" xfId="0" applyFont="1" applyFill="1" applyBorder="1" applyAlignment="1">
      <alignment vertical="center" textRotation="255"/>
    </xf>
    <xf numFmtId="194" fontId="12" fillId="0" borderId="0" xfId="0" applyNumberFormat="1" applyFont="1" applyAlignment="1">
      <alignment vertical="center"/>
    </xf>
    <xf numFmtId="194" fontId="12" fillId="0" borderId="0" xfId="0" applyNumberFormat="1" applyFont="1" applyAlignment="1">
      <alignment horizontal="center" vertical="center"/>
    </xf>
    <xf numFmtId="194" fontId="12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>
      <alignment/>
    </xf>
    <xf numFmtId="19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3" fillId="0" borderId="30" xfId="0" applyFont="1" applyFill="1" applyBorder="1" applyAlignment="1">
      <alignment vertical="center"/>
    </xf>
    <xf numFmtId="178" fontId="2" fillId="0" borderId="21" xfId="49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78" fontId="3" fillId="0" borderId="39" xfId="49" applyNumberFormat="1" applyFont="1" applyFill="1" applyBorder="1" applyAlignment="1">
      <alignment horizontal="right" vertical="center"/>
    </xf>
    <xf numFmtId="178" fontId="3" fillId="0" borderId="21" xfId="49" applyNumberFormat="1" applyFont="1" applyFill="1" applyBorder="1" applyAlignment="1">
      <alignment horizontal="right" vertical="center"/>
    </xf>
    <xf numFmtId="194" fontId="12" fillId="0" borderId="0" xfId="0" applyNumberFormat="1" applyFont="1" applyFill="1" applyAlignment="1">
      <alignment vertical="center"/>
    </xf>
    <xf numFmtId="194" fontId="12" fillId="0" borderId="0" xfId="0" applyNumberFormat="1" applyFont="1" applyFill="1" applyAlignment="1">
      <alignment horizontal="center" vertical="center"/>
    </xf>
    <xf numFmtId="194" fontId="12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94" fontId="22" fillId="0" borderId="0" xfId="0" applyNumberFormat="1" applyFont="1" applyAlignment="1">
      <alignment horizontal="left" vertical="center"/>
    </xf>
    <xf numFmtId="194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194" fontId="23" fillId="0" borderId="40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94" fontId="23" fillId="0" borderId="43" xfId="0" applyNumberFormat="1" applyFont="1" applyBorder="1" applyAlignment="1">
      <alignment horizontal="distributed" vertical="center"/>
    </xf>
    <xf numFmtId="194" fontId="24" fillId="0" borderId="44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indent="2"/>
    </xf>
    <xf numFmtId="0" fontId="23" fillId="0" borderId="47" xfId="0" applyFont="1" applyBorder="1" applyAlignment="1">
      <alignment horizontal="center"/>
    </xf>
    <xf numFmtId="194" fontId="23" fillId="0" borderId="45" xfId="0" applyNumberFormat="1" applyFont="1" applyBorder="1" applyAlignment="1">
      <alignment horizontal="center" vertical="center"/>
    </xf>
    <xf numFmtId="194" fontId="23" fillId="0" borderId="48" xfId="0" applyNumberFormat="1" applyFont="1" applyBorder="1" applyAlignment="1">
      <alignment horizontal="center" vertical="center"/>
    </xf>
    <xf numFmtId="194" fontId="23" fillId="0" borderId="49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distributed"/>
    </xf>
    <xf numFmtId="194" fontId="24" fillId="0" borderId="47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/>
    </xf>
    <xf numFmtId="0" fontId="23" fillId="0" borderId="50" xfId="0" applyFont="1" applyBorder="1" applyAlignment="1">
      <alignment horizontal="left" indent="2"/>
    </xf>
    <xf numFmtId="0" fontId="23" fillId="0" borderId="51" xfId="0" applyFont="1" applyBorder="1" applyAlignment="1">
      <alignment horizontal="left" indent="2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94" fontId="23" fillId="0" borderId="53" xfId="0" applyNumberFormat="1" applyFont="1" applyBorder="1" applyAlignment="1">
      <alignment horizontal="right" vertical="center"/>
    </xf>
    <xf numFmtId="194" fontId="23" fillId="0" borderId="54" xfId="0" applyNumberFormat="1" applyFont="1" applyBorder="1" applyAlignment="1">
      <alignment horizontal="right" vertical="center"/>
    </xf>
    <xf numFmtId="194" fontId="23" fillId="0" borderId="41" xfId="0" applyNumberFormat="1" applyFont="1" applyBorder="1" applyAlignment="1">
      <alignment horizontal="right" vertical="center"/>
    </xf>
    <xf numFmtId="195" fontId="23" fillId="0" borderId="55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94" fontId="23" fillId="0" borderId="57" xfId="0" applyNumberFormat="1" applyFont="1" applyBorder="1" applyAlignment="1">
      <alignment horizontal="right" vertical="center"/>
    </xf>
    <xf numFmtId="194" fontId="23" fillId="0" borderId="58" xfId="0" applyNumberFormat="1" applyFont="1" applyBorder="1" applyAlignment="1">
      <alignment horizontal="right" vertical="center"/>
    </xf>
    <xf numFmtId="194" fontId="23" fillId="0" borderId="59" xfId="0" applyNumberFormat="1" applyFont="1" applyBorder="1" applyAlignment="1">
      <alignment horizontal="right" vertical="center"/>
    </xf>
    <xf numFmtId="194" fontId="23" fillId="0" borderId="60" xfId="0" applyNumberFormat="1" applyFont="1" applyBorder="1" applyAlignment="1">
      <alignment horizontal="right" vertical="center"/>
    </xf>
    <xf numFmtId="194" fontId="23" fillId="0" borderId="61" xfId="0" applyNumberFormat="1" applyFont="1" applyBorder="1" applyAlignment="1">
      <alignment horizontal="right" vertical="center"/>
    </xf>
    <xf numFmtId="195" fontId="23" fillId="0" borderId="62" xfId="0" applyNumberFormat="1" applyFont="1" applyBorder="1" applyAlignment="1">
      <alignment horizontal="center" vertical="center"/>
    </xf>
    <xf numFmtId="194" fontId="23" fillId="0" borderId="63" xfId="0" applyNumberFormat="1" applyFont="1" applyBorder="1" applyAlignment="1">
      <alignment horizontal="right" vertical="center"/>
    </xf>
    <xf numFmtId="194" fontId="23" fillId="0" borderId="64" xfId="0" applyNumberFormat="1" applyFont="1" applyBorder="1" applyAlignment="1">
      <alignment horizontal="right"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194" fontId="23" fillId="0" borderId="68" xfId="0" applyNumberFormat="1" applyFont="1" applyBorder="1" applyAlignment="1">
      <alignment horizontal="right" vertical="center"/>
    </xf>
    <xf numFmtId="0" fontId="23" fillId="0" borderId="69" xfId="0" applyFont="1" applyBorder="1" applyAlignment="1">
      <alignment horizontal="center" vertical="center"/>
    </xf>
    <xf numFmtId="194" fontId="23" fillId="0" borderId="70" xfId="0" applyNumberFormat="1" applyFont="1" applyBorder="1" applyAlignment="1">
      <alignment horizontal="right" vertical="center"/>
    </xf>
    <xf numFmtId="194" fontId="23" fillId="0" borderId="71" xfId="0" applyNumberFormat="1" applyFont="1" applyBorder="1" applyAlignment="1">
      <alignment horizontal="right" vertical="center"/>
    </xf>
    <xf numFmtId="194" fontId="23" fillId="0" borderId="72" xfId="0" applyNumberFormat="1" applyFont="1" applyBorder="1" applyAlignment="1">
      <alignment horizontal="right" vertical="center"/>
    </xf>
    <xf numFmtId="194" fontId="23" fillId="0" borderId="49" xfId="0" applyNumberFormat="1" applyFont="1" applyBorder="1" applyAlignment="1">
      <alignment horizontal="right" vertical="center"/>
    </xf>
    <xf numFmtId="0" fontId="23" fillId="0" borderId="73" xfId="0" applyFont="1" applyBorder="1" applyAlignment="1">
      <alignment horizontal="center" vertical="center"/>
    </xf>
    <xf numFmtId="194" fontId="23" fillId="0" borderId="74" xfId="0" applyNumberFormat="1" applyFont="1" applyBorder="1" applyAlignment="1">
      <alignment horizontal="right" vertical="center"/>
    </xf>
    <xf numFmtId="194" fontId="23" fillId="0" borderId="51" xfId="0" applyNumberFormat="1" applyFont="1" applyBorder="1" applyAlignment="1">
      <alignment horizontal="right" vertical="center"/>
    </xf>
    <xf numFmtId="194" fontId="23" fillId="0" borderId="75" xfId="0" applyNumberFormat="1" applyFont="1" applyBorder="1" applyAlignment="1">
      <alignment horizontal="right" vertical="center"/>
    </xf>
    <xf numFmtId="195" fontId="23" fillId="0" borderId="76" xfId="0" applyNumberFormat="1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194" fontId="23" fillId="0" borderId="78" xfId="0" applyNumberFormat="1" applyFont="1" applyBorder="1" applyAlignment="1">
      <alignment horizontal="right" vertical="center"/>
    </xf>
    <xf numFmtId="194" fontId="23" fillId="0" borderId="79" xfId="0" applyNumberFormat="1" applyFont="1" applyBorder="1" applyAlignment="1">
      <alignment horizontal="right" vertical="center"/>
    </xf>
    <xf numFmtId="195" fontId="23" fillId="0" borderId="8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5" fillId="0" borderId="83" xfId="0" applyFont="1" applyFill="1" applyBorder="1" applyAlignment="1">
      <alignment vertical="center"/>
    </xf>
    <xf numFmtId="0" fontId="5" fillId="0" borderId="8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8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9" fontId="3" fillId="0" borderId="84" xfId="42" applyFont="1" applyFill="1" applyBorder="1" applyAlignment="1">
      <alignment horizontal="center" vertical="center"/>
    </xf>
    <xf numFmtId="9" fontId="3" fillId="0" borderId="18" xfId="42" applyFont="1" applyFill="1" applyBorder="1" applyAlignment="1">
      <alignment horizontal="center" vertical="center"/>
    </xf>
    <xf numFmtId="0" fontId="18" fillId="0" borderId="0" xfId="43" applyFont="1" applyFill="1" applyAlignment="1" applyProtection="1">
      <alignment shrinkToFit="1"/>
      <protection/>
    </xf>
    <xf numFmtId="0" fontId="19" fillId="0" borderId="0" xfId="0" applyFont="1" applyFill="1" applyAlignment="1">
      <alignment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3" fillId="0" borderId="16" xfId="42" applyFont="1" applyFill="1" applyBorder="1" applyAlignment="1">
      <alignment horizontal="center" vertical="center"/>
    </xf>
    <xf numFmtId="9" fontId="3" fillId="0" borderId="19" xfId="42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 textRotation="255"/>
    </xf>
    <xf numFmtId="0" fontId="13" fillId="0" borderId="100" xfId="0" applyFont="1" applyBorder="1" applyAlignment="1">
      <alignment horizontal="distributed" vertical="center" indent="1"/>
    </xf>
    <xf numFmtId="0" fontId="13" fillId="0" borderId="48" xfId="0" applyFont="1" applyBorder="1" applyAlignment="1">
      <alignment horizontal="distributed" vertical="center" indent="1"/>
    </xf>
    <xf numFmtId="0" fontId="13" fillId="0" borderId="101" xfId="0" applyFont="1" applyBorder="1" applyAlignment="1">
      <alignment horizontal="distributed" vertical="center" indent="1"/>
    </xf>
    <xf numFmtId="0" fontId="13" fillId="0" borderId="49" xfId="0" applyFont="1" applyBorder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7" fillId="0" borderId="0" xfId="43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610100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9</xdr:col>
      <xdr:colOff>1047750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315075" y="971550"/>
          <a:ext cx="3333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75" zoomScaleNormal="75" zoomScalePageLayoutView="0" workbookViewId="0" topLeftCell="A19">
      <selection activeCell="W35" sqref="W35"/>
    </sheetView>
  </sheetViews>
  <sheetFormatPr defaultColWidth="9.00390625" defaultRowHeight="13.5"/>
  <cols>
    <col min="1" max="2" width="4.00390625" style="2" bestFit="1" customWidth="1"/>
    <col min="3" max="3" width="4.625" style="2" customWidth="1"/>
    <col min="4" max="4" width="17.25390625" style="2" customWidth="1"/>
    <col min="5" max="5" width="8.625" style="2" customWidth="1"/>
    <col min="6" max="6" width="4.00390625" style="2" bestFit="1" customWidth="1"/>
    <col min="7" max="7" width="4.25390625" style="2" customWidth="1"/>
    <col min="8" max="8" width="18.125" style="2" bestFit="1" customWidth="1"/>
    <col min="9" max="9" width="4.25390625" style="2" customWidth="1"/>
    <col min="10" max="10" width="18.125" style="2" bestFit="1" customWidth="1"/>
    <col min="11" max="11" width="4.25390625" style="2" bestFit="1" customWidth="1"/>
    <col min="12" max="12" width="15.625" style="2" bestFit="1" customWidth="1"/>
    <col min="13" max="13" width="4.00390625" style="2" bestFit="1" customWidth="1"/>
    <col min="14" max="14" width="9.125" style="2" customWidth="1"/>
    <col min="15" max="15" width="12.125" style="2" bestFit="1" customWidth="1"/>
    <col min="16" max="16384" width="9.00390625" style="2" customWidth="1"/>
  </cols>
  <sheetData>
    <row r="1" spans="1:16" ht="27" customHeight="1">
      <c r="A1" s="168" t="s">
        <v>128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"/>
    </row>
    <row r="2" spans="1:15" ht="23.25" customHeight="1" thickBot="1">
      <c r="A2" s="2" t="s">
        <v>45</v>
      </c>
      <c r="D2" s="39"/>
      <c r="E2" s="39"/>
      <c r="L2" s="3"/>
      <c r="M2" s="3" t="s">
        <v>41</v>
      </c>
      <c r="N2" s="3"/>
      <c r="O2" s="3"/>
    </row>
    <row r="3" spans="1:16" ht="26.25" customHeight="1">
      <c r="A3" s="150" t="s">
        <v>0</v>
      </c>
      <c r="B3" s="151"/>
      <c r="C3" s="151"/>
      <c r="D3" s="151"/>
      <c r="E3" s="151"/>
      <c r="F3" s="152"/>
      <c r="G3" s="150" t="s">
        <v>129</v>
      </c>
      <c r="H3" s="170"/>
      <c r="I3" s="169" t="s">
        <v>129</v>
      </c>
      <c r="J3" s="170"/>
      <c r="K3" s="169" t="s">
        <v>1</v>
      </c>
      <c r="L3" s="170"/>
      <c r="M3" s="169" t="s">
        <v>2</v>
      </c>
      <c r="N3" s="170"/>
      <c r="O3" s="183" t="s">
        <v>3</v>
      </c>
      <c r="P3" s="4"/>
    </row>
    <row r="4" spans="1:16" ht="26.25" customHeight="1" thickBot="1">
      <c r="A4" s="153"/>
      <c r="B4" s="154"/>
      <c r="C4" s="154"/>
      <c r="D4" s="154"/>
      <c r="E4" s="154"/>
      <c r="F4" s="155"/>
      <c r="G4" s="153" t="s">
        <v>114</v>
      </c>
      <c r="H4" s="172"/>
      <c r="I4" s="171" t="s">
        <v>115</v>
      </c>
      <c r="J4" s="172"/>
      <c r="K4" s="171" t="s">
        <v>4</v>
      </c>
      <c r="L4" s="172"/>
      <c r="M4" s="171" t="s">
        <v>5</v>
      </c>
      <c r="N4" s="172"/>
      <c r="O4" s="184"/>
      <c r="P4" s="4"/>
    </row>
    <row r="5" spans="1:16" ht="24.75" customHeight="1">
      <c r="A5" s="156" t="s">
        <v>18</v>
      </c>
      <c r="B5" s="187" t="s">
        <v>116</v>
      </c>
      <c r="C5" s="5"/>
      <c r="D5" s="149" t="s">
        <v>19</v>
      </c>
      <c r="E5" s="149"/>
      <c r="F5" s="6"/>
      <c r="G5" s="7"/>
      <c r="H5" s="8">
        <v>1233990730</v>
      </c>
      <c r="I5" s="7"/>
      <c r="J5" s="8">
        <v>1230907255</v>
      </c>
      <c r="K5" s="49" t="s">
        <v>58</v>
      </c>
      <c r="L5" s="13">
        <f>H5-J5</f>
        <v>3083475</v>
      </c>
      <c r="M5" s="49" t="s">
        <v>58</v>
      </c>
      <c r="N5" s="14">
        <f>IF(AND(H5&lt;&gt;0,J5&lt;&gt;0),ROUND((H5-J5)/J5*100,1),IF(AND(H5&lt;&gt;0,J5=0),"皆増",IF(AND(H5=0,J5&lt;&gt;0),"皆減","")))</f>
        <v>0.3</v>
      </c>
      <c r="O5" s="9"/>
      <c r="P5" s="4"/>
    </row>
    <row r="6" spans="1:16" ht="24.75" customHeight="1">
      <c r="A6" s="157"/>
      <c r="B6" s="176"/>
      <c r="C6" s="10"/>
      <c r="D6" s="145" t="s">
        <v>20</v>
      </c>
      <c r="E6" s="145"/>
      <c r="F6" s="11"/>
      <c r="G6" s="12"/>
      <c r="H6" s="13">
        <v>702987375</v>
      </c>
      <c r="I6" s="12"/>
      <c r="J6" s="13">
        <v>623549724</v>
      </c>
      <c r="K6" s="43" t="s">
        <v>58</v>
      </c>
      <c r="L6" s="13">
        <f>H6-J6</f>
        <v>79437651</v>
      </c>
      <c r="M6" s="43" t="s">
        <v>58</v>
      </c>
      <c r="N6" s="14">
        <f>IF(AND(H6&lt;&gt;0,J6&lt;&gt;0),ROUND((H6-J6)/J6*100,1),IF(AND(H6&lt;&gt;0,J6=0),"皆増",IF(AND(H6=0,J6&lt;&gt;0),"皆減","")))</f>
        <v>12.7</v>
      </c>
      <c r="O6" s="9"/>
      <c r="P6" s="4"/>
    </row>
    <row r="7" spans="1:15" ht="24.75" customHeight="1">
      <c r="A7" s="157"/>
      <c r="B7" s="176"/>
      <c r="C7" s="10"/>
      <c r="D7" s="145" t="s">
        <v>21</v>
      </c>
      <c r="E7" s="145"/>
      <c r="F7" s="11"/>
      <c r="G7" s="12"/>
      <c r="H7" s="13">
        <v>10001</v>
      </c>
      <c r="I7" s="12"/>
      <c r="J7" s="13">
        <v>10014</v>
      </c>
      <c r="K7" s="43" t="s">
        <v>110</v>
      </c>
      <c r="L7" s="13">
        <f>H7-J7</f>
        <v>-13</v>
      </c>
      <c r="M7" s="43" t="s">
        <v>58</v>
      </c>
      <c r="N7" s="14">
        <f>IF(AND(H7&lt;&gt;0,J7&lt;&gt;0),ROUND((H7-J7)/J7*100,1),IF(AND(H7&lt;&gt;0,J7=0),"皆増",IF(AND(H7=0,J7&lt;&gt;0),"皆減","")))</f>
        <v>-0.1</v>
      </c>
      <c r="O7" s="9"/>
    </row>
    <row r="8" spans="1:15" ht="24.75" customHeight="1" hidden="1">
      <c r="A8" s="157"/>
      <c r="B8" s="176"/>
      <c r="C8" s="10"/>
      <c r="D8" s="145" t="s">
        <v>22</v>
      </c>
      <c r="E8" s="145"/>
      <c r="F8" s="11"/>
      <c r="G8" s="12"/>
      <c r="H8" s="13">
        <v>0</v>
      </c>
      <c r="I8" s="12"/>
      <c r="J8" s="13">
        <v>0</v>
      </c>
      <c r="K8" s="43" t="s">
        <v>58</v>
      </c>
      <c r="L8" s="13">
        <v>0</v>
      </c>
      <c r="M8" s="43" t="s">
        <v>58</v>
      </c>
      <c r="N8" s="14" t="s">
        <v>120</v>
      </c>
      <c r="O8" s="9"/>
    </row>
    <row r="9" spans="1:15" ht="24.75" customHeight="1" hidden="1">
      <c r="A9" s="157"/>
      <c r="B9" s="176"/>
      <c r="C9" s="10"/>
      <c r="D9" s="145" t="s">
        <v>23</v>
      </c>
      <c r="E9" s="145"/>
      <c r="F9" s="11"/>
      <c r="G9" s="12"/>
      <c r="H9" s="13">
        <v>0</v>
      </c>
      <c r="I9" s="12"/>
      <c r="J9" s="13">
        <v>0</v>
      </c>
      <c r="K9" s="43" t="s">
        <v>58</v>
      </c>
      <c r="L9" s="13">
        <v>0</v>
      </c>
      <c r="M9" s="43" t="s">
        <v>58</v>
      </c>
      <c r="N9" s="14" t="s">
        <v>120</v>
      </c>
      <c r="O9" s="9"/>
    </row>
    <row r="10" spans="1:15" ht="24.75" customHeight="1">
      <c r="A10" s="157"/>
      <c r="B10" s="177"/>
      <c r="C10" s="159" t="s">
        <v>15</v>
      </c>
      <c r="D10" s="144"/>
      <c r="E10" s="144"/>
      <c r="F10" s="160"/>
      <c r="G10" s="12"/>
      <c r="H10" s="13">
        <v>1936988106</v>
      </c>
      <c r="I10" s="12"/>
      <c r="J10" s="13">
        <v>1854466993</v>
      </c>
      <c r="K10" s="43" t="s">
        <v>58</v>
      </c>
      <c r="L10" s="13">
        <f>H10-J10</f>
        <v>82521113</v>
      </c>
      <c r="M10" s="43" t="s">
        <v>58</v>
      </c>
      <c r="N10" s="14">
        <f aca="true" t="shared" si="0" ref="N10:N46">IF(AND(H10&lt;&gt;0,J10&lt;&gt;0),ROUND((H10-J10)/J10*100,1),IF(AND(H10&lt;&gt;0,J10=0),"皆増",IF(AND(H10=0,J10&lt;&gt;0),"皆減","")))</f>
        <v>4.4</v>
      </c>
      <c r="O10" s="9"/>
    </row>
    <row r="11" spans="1:15" ht="24.75" customHeight="1">
      <c r="A11" s="157"/>
      <c r="B11" s="146" t="s">
        <v>24</v>
      </c>
      <c r="C11" s="146"/>
      <c r="D11" s="146"/>
      <c r="E11" s="146"/>
      <c r="F11" s="146"/>
      <c r="G11" s="178">
        <v>0.55</v>
      </c>
      <c r="H11" s="179"/>
      <c r="I11" s="185">
        <v>0.55</v>
      </c>
      <c r="J11" s="186"/>
      <c r="K11" s="159" t="s">
        <v>42</v>
      </c>
      <c r="L11" s="182"/>
      <c r="M11" s="159" t="s">
        <v>42</v>
      </c>
      <c r="N11" s="182"/>
      <c r="O11" s="9"/>
    </row>
    <row r="12" spans="1:15" ht="24.75" customHeight="1">
      <c r="A12" s="157"/>
      <c r="B12" s="159" t="s">
        <v>25</v>
      </c>
      <c r="C12" s="144"/>
      <c r="D12" s="144"/>
      <c r="E12" s="144"/>
      <c r="F12" s="160"/>
      <c r="G12" s="12"/>
      <c r="H12" s="13">
        <v>1065343458</v>
      </c>
      <c r="I12" s="12"/>
      <c r="J12" s="13">
        <v>1019956846</v>
      </c>
      <c r="K12" s="43" t="str">
        <f aca="true" t="shared" si="1" ref="K12:K41">IF(L12&lt;0,"△","  ")</f>
        <v>  </v>
      </c>
      <c r="L12" s="13">
        <f>H12-J12</f>
        <v>45386612</v>
      </c>
      <c r="M12" s="43" t="str">
        <f aca="true" t="shared" si="2" ref="M12:M41">IF(N12&lt;0,"△","  ")</f>
        <v>  </v>
      </c>
      <c r="N12" s="14">
        <f t="shared" si="0"/>
        <v>4.4</v>
      </c>
      <c r="O12" s="9"/>
    </row>
    <row r="13" spans="1:15" ht="24.75" customHeight="1">
      <c r="A13" s="157"/>
      <c r="B13" s="159" t="s">
        <v>26</v>
      </c>
      <c r="C13" s="144"/>
      <c r="D13" s="144"/>
      <c r="E13" s="144"/>
      <c r="F13" s="160"/>
      <c r="G13" s="70" t="s">
        <v>58</v>
      </c>
      <c r="H13" s="13">
        <v>2819684</v>
      </c>
      <c r="I13" s="70" t="s">
        <v>58</v>
      </c>
      <c r="J13" s="13">
        <v>2819684</v>
      </c>
      <c r="K13" s="43" t="str">
        <f t="shared" si="1"/>
        <v>  </v>
      </c>
      <c r="L13" s="13">
        <f>H13-J13</f>
        <v>0</v>
      </c>
      <c r="M13" s="159" t="s">
        <v>44</v>
      </c>
      <c r="N13" s="182"/>
      <c r="O13" s="9"/>
    </row>
    <row r="14" spans="1:15" ht="24.75" customHeight="1">
      <c r="A14" s="157"/>
      <c r="B14" s="161" t="s">
        <v>50</v>
      </c>
      <c r="C14" s="162"/>
      <c r="D14" s="162"/>
      <c r="E14" s="162"/>
      <c r="F14" s="11" t="s">
        <v>43</v>
      </c>
      <c r="G14" s="134"/>
      <c r="H14" s="15">
        <v>1068163142</v>
      </c>
      <c r="I14" s="12"/>
      <c r="J14" s="15">
        <v>1022776530</v>
      </c>
      <c r="K14" s="45" t="str">
        <f t="shared" si="1"/>
        <v>  </v>
      </c>
      <c r="L14" s="15">
        <f>L12+L13</f>
        <v>45386612</v>
      </c>
      <c r="M14" s="43" t="str">
        <f t="shared" si="2"/>
        <v>  </v>
      </c>
      <c r="N14" s="14">
        <f t="shared" si="0"/>
        <v>4.4</v>
      </c>
      <c r="O14" s="9"/>
    </row>
    <row r="15" spans="1:15" ht="24.75" customHeight="1">
      <c r="A15" s="157"/>
      <c r="B15" s="163" t="s">
        <v>27</v>
      </c>
      <c r="C15" s="16"/>
      <c r="D15" s="70" t="s">
        <v>49</v>
      </c>
      <c r="E15" s="17" t="s">
        <v>46</v>
      </c>
      <c r="F15" s="18"/>
      <c r="G15" s="134"/>
      <c r="H15" s="15">
        <v>1014754985</v>
      </c>
      <c r="I15" s="12"/>
      <c r="J15" s="15">
        <v>971637704</v>
      </c>
      <c r="K15" s="45" t="str">
        <f t="shared" si="1"/>
        <v>  </v>
      </c>
      <c r="L15" s="15">
        <f>H15-J15</f>
        <v>43117281</v>
      </c>
      <c r="M15" s="43" t="str">
        <f t="shared" si="2"/>
        <v>  </v>
      </c>
      <c r="N15" s="14">
        <f t="shared" si="0"/>
        <v>4.4</v>
      </c>
      <c r="O15" s="9"/>
    </row>
    <row r="16" spans="1:15" ht="24.75" customHeight="1" thickBot="1">
      <c r="A16" s="158"/>
      <c r="B16" s="164"/>
      <c r="C16" s="19"/>
      <c r="D16" s="42" t="s">
        <v>48</v>
      </c>
      <c r="E16" s="68" t="s">
        <v>47</v>
      </c>
      <c r="F16" s="18"/>
      <c r="G16" s="135"/>
      <c r="H16" s="20">
        <v>53408157</v>
      </c>
      <c r="I16" s="53"/>
      <c r="J16" s="20">
        <v>51138826</v>
      </c>
      <c r="K16" s="46" t="str">
        <f t="shared" si="1"/>
        <v>  </v>
      </c>
      <c r="L16" s="20">
        <f>H16-J16</f>
        <v>2269331</v>
      </c>
      <c r="M16" s="50" t="str">
        <f t="shared" si="2"/>
        <v>  </v>
      </c>
      <c r="N16" s="21">
        <f t="shared" si="0"/>
        <v>4.4</v>
      </c>
      <c r="O16" s="22"/>
    </row>
    <row r="17" spans="1:15" ht="24.75" customHeight="1">
      <c r="A17" s="23"/>
      <c r="B17" s="146" t="s">
        <v>51</v>
      </c>
      <c r="C17" s="146"/>
      <c r="D17" s="146"/>
      <c r="E17" s="146"/>
      <c r="F17" s="24" t="s">
        <v>6</v>
      </c>
      <c r="G17" s="136"/>
      <c r="H17" s="25">
        <v>1131526104</v>
      </c>
      <c r="I17" s="143"/>
      <c r="J17" s="25">
        <v>1131526104</v>
      </c>
      <c r="K17" s="47" t="str">
        <f t="shared" si="1"/>
        <v>  </v>
      </c>
      <c r="L17" s="25">
        <f>L35+L37</f>
        <v>0</v>
      </c>
      <c r="M17" s="51" t="str">
        <f t="shared" si="2"/>
        <v>  </v>
      </c>
      <c r="N17" s="27">
        <f t="shared" si="0"/>
        <v>0</v>
      </c>
      <c r="O17" s="28"/>
    </row>
    <row r="18" spans="1:15" ht="24.75" customHeight="1">
      <c r="A18" s="29"/>
      <c r="B18" s="163" t="s">
        <v>28</v>
      </c>
      <c r="C18" s="30"/>
      <c r="D18" s="145" t="s">
        <v>8</v>
      </c>
      <c r="E18" s="145"/>
      <c r="F18" s="11"/>
      <c r="G18" s="12"/>
      <c r="H18" s="13">
        <v>843500070</v>
      </c>
      <c r="I18" s="12"/>
      <c r="J18" s="13">
        <v>843500070</v>
      </c>
      <c r="K18" s="43" t="str">
        <f t="shared" si="1"/>
        <v>  </v>
      </c>
      <c r="L18" s="13">
        <f>H18-J18</f>
        <v>0</v>
      </c>
      <c r="M18" s="43" t="str">
        <f t="shared" si="2"/>
        <v>  </v>
      </c>
      <c r="N18" s="14">
        <f t="shared" si="0"/>
        <v>0</v>
      </c>
      <c r="O18" s="9"/>
    </row>
    <row r="19" spans="1:15" ht="24.75" customHeight="1">
      <c r="A19" s="29"/>
      <c r="B19" s="176"/>
      <c r="C19" s="30"/>
      <c r="D19" s="145" t="s">
        <v>9</v>
      </c>
      <c r="E19" s="145"/>
      <c r="F19" s="11"/>
      <c r="G19" s="12"/>
      <c r="H19" s="13">
        <v>3299105</v>
      </c>
      <c r="I19" s="12"/>
      <c r="J19" s="13">
        <v>3299105</v>
      </c>
      <c r="K19" s="43" t="str">
        <f t="shared" si="1"/>
        <v>  </v>
      </c>
      <c r="L19" s="13">
        <f>H19-J19</f>
        <v>0</v>
      </c>
      <c r="M19" s="43" t="str">
        <f t="shared" si="2"/>
        <v>  </v>
      </c>
      <c r="N19" s="14">
        <f t="shared" si="0"/>
        <v>0</v>
      </c>
      <c r="O19" s="9"/>
    </row>
    <row r="20" spans="1:15" ht="24.75" customHeight="1">
      <c r="A20" s="29"/>
      <c r="B20" s="176"/>
      <c r="C20" s="30"/>
      <c r="D20" s="145" t="s">
        <v>10</v>
      </c>
      <c r="E20" s="145"/>
      <c r="F20" s="11"/>
      <c r="G20" s="12"/>
      <c r="H20" s="13">
        <v>62926455</v>
      </c>
      <c r="I20" s="12"/>
      <c r="J20" s="13">
        <v>62926455</v>
      </c>
      <c r="K20" s="43" t="str">
        <f t="shared" si="1"/>
        <v>  </v>
      </c>
      <c r="L20" s="13">
        <f>H20-J20</f>
        <v>0</v>
      </c>
      <c r="M20" s="43" t="str">
        <f t="shared" si="2"/>
        <v>  </v>
      </c>
      <c r="N20" s="14">
        <f t="shared" si="0"/>
        <v>0</v>
      </c>
      <c r="O20" s="9"/>
    </row>
    <row r="21" spans="1:15" ht="24.75" customHeight="1">
      <c r="A21" s="29"/>
      <c r="B21" s="176"/>
      <c r="C21" s="30"/>
      <c r="D21" s="145" t="s">
        <v>29</v>
      </c>
      <c r="E21" s="145"/>
      <c r="F21" s="11"/>
      <c r="G21" s="12"/>
      <c r="H21" s="13">
        <v>0</v>
      </c>
      <c r="I21" s="12"/>
      <c r="J21" s="13">
        <v>0</v>
      </c>
      <c r="K21" s="43" t="str">
        <f t="shared" si="1"/>
        <v>  </v>
      </c>
      <c r="L21" s="13">
        <f>H21-J21</f>
        <v>0</v>
      </c>
      <c r="M21" s="43" t="str">
        <f t="shared" si="2"/>
        <v>  </v>
      </c>
      <c r="N21" s="14">
        <f t="shared" si="0"/>
      </c>
      <c r="O21" s="9"/>
    </row>
    <row r="22" spans="1:15" ht="24.75" customHeight="1">
      <c r="A22" s="29"/>
      <c r="B22" s="177"/>
      <c r="C22" s="10"/>
      <c r="D22" s="144" t="s">
        <v>30</v>
      </c>
      <c r="E22" s="144"/>
      <c r="F22" s="11"/>
      <c r="G22" s="12"/>
      <c r="H22" s="13">
        <v>909725630</v>
      </c>
      <c r="I22" s="12"/>
      <c r="J22" s="13">
        <v>909725630</v>
      </c>
      <c r="K22" s="43" t="str">
        <f t="shared" si="1"/>
        <v>  </v>
      </c>
      <c r="L22" s="13">
        <f>SUM(L18:L21)</f>
        <v>0</v>
      </c>
      <c r="M22" s="43" t="str">
        <f t="shared" si="2"/>
        <v>  </v>
      </c>
      <c r="N22" s="14">
        <f t="shared" si="0"/>
        <v>0</v>
      </c>
      <c r="O22" s="9"/>
    </row>
    <row r="23" spans="1:15" ht="24.75" customHeight="1">
      <c r="A23" s="29"/>
      <c r="B23" s="10"/>
      <c r="C23" s="145" t="s">
        <v>31</v>
      </c>
      <c r="D23" s="145"/>
      <c r="E23" s="145"/>
      <c r="F23" s="11"/>
      <c r="G23" s="12"/>
      <c r="H23" s="13">
        <v>2526855</v>
      </c>
      <c r="I23" s="12"/>
      <c r="J23" s="13">
        <v>2526855</v>
      </c>
      <c r="K23" s="43" t="str">
        <f t="shared" si="1"/>
        <v>  </v>
      </c>
      <c r="L23" s="13">
        <f aca="true" t="shared" si="3" ref="L23:L29">H23-J23</f>
        <v>0</v>
      </c>
      <c r="M23" s="43" t="str">
        <f t="shared" si="2"/>
        <v>  </v>
      </c>
      <c r="N23" s="14">
        <f t="shared" si="0"/>
        <v>0</v>
      </c>
      <c r="O23" s="9"/>
    </row>
    <row r="24" spans="1:16" ht="24.75" customHeight="1">
      <c r="A24" s="31"/>
      <c r="B24" s="10"/>
      <c r="C24" s="145" t="s">
        <v>11</v>
      </c>
      <c r="D24" s="145"/>
      <c r="E24" s="145"/>
      <c r="F24" s="11"/>
      <c r="G24" s="12"/>
      <c r="H24" s="13">
        <v>12131232</v>
      </c>
      <c r="I24" s="12"/>
      <c r="J24" s="13">
        <v>12131232</v>
      </c>
      <c r="K24" s="43" t="str">
        <f t="shared" si="1"/>
        <v>  </v>
      </c>
      <c r="L24" s="13">
        <f t="shared" si="3"/>
        <v>0</v>
      </c>
      <c r="M24" s="43" t="str">
        <f t="shared" si="2"/>
        <v>  </v>
      </c>
      <c r="N24" s="14">
        <f t="shared" si="0"/>
        <v>0</v>
      </c>
      <c r="O24" s="9"/>
      <c r="P24" s="4"/>
    </row>
    <row r="25" spans="1:16" ht="24.75" customHeight="1">
      <c r="A25" s="29"/>
      <c r="B25" s="10"/>
      <c r="C25" s="145" t="s">
        <v>12</v>
      </c>
      <c r="D25" s="145"/>
      <c r="E25" s="145"/>
      <c r="F25" s="11"/>
      <c r="G25" s="12"/>
      <c r="H25" s="13">
        <v>8397497</v>
      </c>
      <c r="I25" s="12"/>
      <c r="J25" s="13">
        <v>8397497</v>
      </c>
      <c r="K25" s="43" t="str">
        <f t="shared" si="1"/>
        <v>  </v>
      </c>
      <c r="L25" s="13">
        <f t="shared" si="3"/>
        <v>0</v>
      </c>
      <c r="M25" s="43" t="str">
        <f t="shared" si="2"/>
        <v>  </v>
      </c>
      <c r="N25" s="14">
        <f t="shared" si="0"/>
        <v>0</v>
      </c>
      <c r="O25" s="9"/>
      <c r="P25" s="4"/>
    </row>
    <row r="26" spans="1:16" ht="24.75" customHeight="1">
      <c r="A26" s="29"/>
      <c r="B26" s="10"/>
      <c r="C26" s="145" t="s">
        <v>13</v>
      </c>
      <c r="D26" s="145"/>
      <c r="E26" s="145"/>
      <c r="F26" s="11"/>
      <c r="G26" s="12"/>
      <c r="H26" s="13">
        <v>167532988</v>
      </c>
      <c r="I26" s="12"/>
      <c r="J26" s="13">
        <v>167532988</v>
      </c>
      <c r="K26" s="43" t="str">
        <f t="shared" si="1"/>
        <v>  </v>
      </c>
      <c r="L26" s="13">
        <f t="shared" si="3"/>
        <v>0</v>
      </c>
      <c r="M26" s="43" t="str">
        <f t="shared" si="2"/>
        <v>  </v>
      </c>
      <c r="N26" s="14">
        <f t="shared" si="0"/>
        <v>0</v>
      </c>
      <c r="O26" s="9"/>
      <c r="P26" s="4"/>
    </row>
    <row r="27" spans="1:15" ht="24.75" customHeight="1">
      <c r="A27" s="29"/>
      <c r="B27" s="10"/>
      <c r="C27" s="145" t="s">
        <v>14</v>
      </c>
      <c r="D27" s="145"/>
      <c r="E27" s="145"/>
      <c r="F27" s="11"/>
      <c r="G27" s="12"/>
      <c r="H27" s="13">
        <v>32954</v>
      </c>
      <c r="I27" s="12"/>
      <c r="J27" s="13">
        <v>32954</v>
      </c>
      <c r="K27" s="43" t="str">
        <f t="shared" si="1"/>
        <v>  </v>
      </c>
      <c r="L27" s="13">
        <f t="shared" si="3"/>
        <v>0</v>
      </c>
      <c r="M27" s="43" t="str">
        <f t="shared" si="2"/>
        <v>  </v>
      </c>
      <c r="N27" s="14">
        <f t="shared" si="0"/>
        <v>0</v>
      </c>
      <c r="O27" s="9"/>
    </row>
    <row r="28" spans="1:15" ht="24.75" customHeight="1">
      <c r="A28" s="29"/>
      <c r="B28" s="10"/>
      <c r="C28" s="145" t="s">
        <v>32</v>
      </c>
      <c r="D28" s="145"/>
      <c r="E28" s="145"/>
      <c r="F28" s="11"/>
      <c r="G28" s="12"/>
      <c r="H28" s="13">
        <v>6759906</v>
      </c>
      <c r="I28" s="12"/>
      <c r="J28" s="13">
        <v>6759906</v>
      </c>
      <c r="K28" s="43" t="str">
        <f t="shared" si="1"/>
        <v>  </v>
      </c>
      <c r="L28" s="13">
        <f t="shared" si="3"/>
        <v>0</v>
      </c>
      <c r="M28" s="43" t="str">
        <f t="shared" si="2"/>
        <v>  </v>
      </c>
      <c r="N28" s="14">
        <f t="shared" si="0"/>
        <v>0</v>
      </c>
      <c r="O28" s="9"/>
    </row>
    <row r="29" spans="1:15" ht="24.75" customHeight="1">
      <c r="A29" s="29"/>
      <c r="B29" s="10"/>
      <c r="C29" s="145" t="s">
        <v>117</v>
      </c>
      <c r="D29" s="145"/>
      <c r="E29" s="145"/>
      <c r="F29" s="11"/>
      <c r="G29" s="12"/>
      <c r="H29" s="13">
        <v>4798026</v>
      </c>
      <c r="I29" s="12"/>
      <c r="J29" s="13">
        <v>4798026</v>
      </c>
      <c r="K29" s="43"/>
      <c r="L29" s="13">
        <f t="shared" si="3"/>
        <v>0</v>
      </c>
      <c r="M29" s="43" t="str">
        <f>IF(N29&lt;0,"△","  ")</f>
        <v>  </v>
      </c>
      <c r="N29" s="14">
        <f t="shared" si="0"/>
        <v>0</v>
      </c>
      <c r="O29" s="32"/>
    </row>
    <row r="30" spans="1:15" ht="24.75" customHeight="1">
      <c r="A30" s="29"/>
      <c r="B30" s="10"/>
      <c r="C30" s="144" t="s">
        <v>15</v>
      </c>
      <c r="D30" s="144"/>
      <c r="E30" s="144"/>
      <c r="F30" s="11"/>
      <c r="G30" s="12"/>
      <c r="H30" s="13">
        <v>1111905088</v>
      </c>
      <c r="I30" s="12"/>
      <c r="J30" s="13">
        <v>1111905088</v>
      </c>
      <c r="K30" s="43" t="str">
        <f t="shared" si="1"/>
        <v>  </v>
      </c>
      <c r="L30" s="13">
        <f>SUM(L22:L29)</f>
        <v>0</v>
      </c>
      <c r="M30" s="43" t="str">
        <f t="shared" si="2"/>
        <v>  </v>
      </c>
      <c r="N30" s="14">
        <f t="shared" si="0"/>
        <v>0</v>
      </c>
      <c r="O30" s="9"/>
    </row>
    <row r="31" spans="1:15" ht="24.75" customHeight="1">
      <c r="A31" s="29"/>
      <c r="B31" s="10"/>
      <c r="C31" s="145" t="s">
        <v>57</v>
      </c>
      <c r="D31" s="145"/>
      <c r="E31" s="145"/>
      <c r="F31" s="11"/>
      <c r="G31" s="12"/>
      <c r="H31" s="13">
        <v>3794037</v>
      </c>
      <c r="I31" s="12"/>
      <c r="J31" s="13">
        <v>3794037</v>
      </c>
      <c r="K31" s="43" t="str">
        <f t="shared" si="1"/>
        <v>  </v>
      </c>
      <c r="L31" s="13">
        <f>H31-J31</f>
        <v>0</v>
      </c>
      <c r="M31" s="43" t="str">
        <f t="shared" si="2"/>
        <v>  </v>
      </c>
      <c r="N31" s="14">
        <f t="shared" si="0"/>
        <v>0</v>
      </c>
      <c r="O31" s="9"/>
    </row>
    <row r="32" spans="1:18" ht="24.75" customHeight="1">
      <c r="A32" s="29"/>
      <c r="B32" s="10"/>
      <c r="C32" s="145" t="s">
        <v>16</v>
      </c>
      <c r="D32" s="145"/>
      <c r="E32" s="145"/>
      <c r="F32" s="11"/>
      <c r="G32" s="12"/>
      <c r="H32" s="13">
        <v>9033472</v>
      </c>
      <c r="I32" s="12"/>
      <c r="J32" s="13">
        <v>9033472</v>
      </c>
      <c r="K32" s="43" t="str">
        <f t="shared" si="1"/>
        <v>  </v>
      </c>
      <c r="L32" s="13">
        <f>H32-J32</f>
        <v>0</v>
      </c>
      <c r="M32" s="43" t="str">
        <f t="shared" si="2"/>
        <v>  </v>
      </c>
      <c r="N32" s="14">
        <f t="shared" si="0"/>
        <v>0</v>
      </c>
      <c r="O32" s="9"/>
      <c r="R32" s="2" t="s">
        <v>131</v>
      </c>
    </row>
    <row r="33" spans="1:15" ht="24.75" customHeight="1">
      <c r="A33" s="29"/>
      <c r="B33" s="10"/>
      <c r="C33" s="145" t="s">
        <v>17</v>
      </c>
      <c r="D33" s="145"/>
      <c r="E33" s="145"/>
      <c r="F33" s="11"/>
      <c r="G33" s="12"/>
      <c r="H33" s="13">
        <v>945004</v>
      </c>
      <c r="I33" s="12"/>
      <c r="J33" s="13">
        <v>945004</v>
      </c>
      <c r="K33" s="43" t="str">
        <f t="shared" si="1"/>
        <v>  </v>
      </c>
      <c r="L33" s="13">
        <f>H33-J33</f>
        <v>0</v>
      </c>
      <c r="M33" s="43" t="str">
        <f t="shared" si="2"/>
        <v>  </v>
      </c>
      <c r="N33" s="14">
        <f t="shared" si="0"/>
        <v>0</v>
      </c>
      <c r="O33" s="9"/>
    </row>
    <row r="34" spans="1:15" ht="24.75" customHeight="1">
      <c r="A34" s="29"/>
      <c r="B34" s="10"/>
      <c r="C34" s="145" t="s">
        <v>33</v>
      </c>
      <c r="D34" s="145"/>
      <c r="E34" s="145"/>
      <c r="F34" s="11"/>
      <c r="G34" s="12"/>
      <c r="H34" s="13">
        <v>1020596</v>
      </c>
      <c r="I34" s="12"/>
      <c r="J34" s="13">
        <v>1020596</v>
      </c>
      <c r="K34" s="43" t="str">
        <f t="shared" si="1"/>
        <v>  </v>
      </c>
      <c r="L34" s="13">
        <f>H34-J34</f>
        <v>0</v>
      </c>
      <c r="M34" s="43" t="str">
        <f t="shared" si="2"/>
        <v>  </v>
      </c>
      <c r="N34" s="14">
        <f t="shared" si="0"/>
        <v>0</v>
      </c>
      <c r="O34" s="9"/>
    </row>
    <row r="35" spans="1:15" ht="24.75" customHeight="1">
      <c r="A35" s="29"/>
      <c r="B35" s="10"/>
      <c r="C35" s="144" t="s">
        <v>34</v>
      </c>
      <c r="D35" s="144"/>
      <c r="E35" s="144"/>
      <c r="F35" s="11"/>
      <c r="G35" s="12"/>
      <c r="H35" s="13">
        <v>1126698197</v>
      </c>
      <c r="I35" s="12"/>
      <c r="J35" s="13">
        <v>1126698197</v>
      </c>
      <c r="K35" s="43" t="str">
        <f t="shared" si="1"/>
        <v>  </v>
      </c>
      <c r="L35" s="13">
        <f>SUM(L30:L34)</f>
        <v>0</v>
      </c>
      <c r="M35" s="43" t="str">
        <f t="shared" si="2"/>
        <v>  </v>
      </c>
      <c r="N35" s="14">
        <f t="shared" si="0"/>
        <v>0</v>
      </c>
      <c r="O35" s="9"/>
    </row>
    <row r="36" spans="1:15" ht="24.75" customHeight="1">
      <c r="A36" s="29"/>
      <c r="B36" s="10"/>
      <c r="C36" s="145" t="s">
        <v>118</v>
      </c>
      <c r="D36" s="145"/>
      <c r="E36" s="145"/>
      <c r="F36" s="11"/>
      <c r="G36" s="72" t="s">
        <v>110</v>
      </c>
      <c r="H36" s="13">
        <v>-6613901</v>
      </c>
      <c r="I36" s="72" t="s">
        <v>110</v>
      </c>
      <c r="J36" s="13">
        <v>-6613901</v>
      </c>
      <c r="K36" s="43" t="str">
        <f>IF(L36&lt;0,"△","  ")</f>
        <v>  </v>
      </c>
      <c r="L36" s="13">
        <f>H36-J36</f>
        <v>0</v>
      </c>
      <c r="M36" s="43"/>
      <c r="N36" s="14" t="s">
        <v>121</v>
      </c>
      <c r="O36" s="66"/>
    </row>
    <row r="37" spans="1:15" ht="24.75" customHeight="1">
      <c r="A37" s="54"/>
      <c r="B37" s="10"/>
      <c r="C37" s="145" t="s">
        <v>119</v>
      </c>
      <c r="D37" s="145"/>
      <c r="E37" s="145"/>
      <c r="F37" s="11"/>
      <c r="G37" s="70"/>
      <c r="H37" s="13">
        <v>11441808</v>
      </c>
      <c r="I37" s="70"/>
      <c r="J37" s="13">
        <v>11441808</v>
      </c>
      <c r="K37" s="43" t="str">
        <f>IF(L37&lt;0,"△","  ")</f>
        <v>  </v>
      </c>
      <c r="L37" s="13">
        <f>H37-J37</f>
        <v>0</v>
      </c>
      <c r="M37" s="43"/>
      <c r="N37" s="14">
        <f t="shared" si="0"/>
        <v>0</v>
      </c>
      <c r="O37" s="33"/>
    </row>
    <row r="38" spans="1:15" ht="24.75" customHeight="1">
      <c r="A38" s="55"/>
      <c r="B38" s="146" t="s">
        <v>52</v>
      </c>
      <c r="C38" s="146"/>
      <c r="D38" s="146"/>
      <c r="E38" s="146"/>
      <c r="F38" s="11" t="s">
        <v>7</v>
      </c>
      <c r="G38" s="137"/>
      <c r="H38" s="15">
        <v>2129833229</v>
      </c>
      <c r="I38" s="12"/>
      <c r="J38" s="15">
        <v>2059498072</v>
      </c>
      <c r="K38" s="45" t="str">
        <f t="shared" si="1"/>
        <v>  </v>
      </c>
      <c r="L38" s="15">
        <f>L39+L40</f>
        <v>70335157</v>
      </c>
      <c r="M38" s="43" t="str">
        <f t="shared" si="2"/>
        <v>  </v>
      </c>
      <c r="N38" s="14">
        <f t="shared" si="0"/>
        <v>3.4</v>
      </c>
      <c r="O38" s="34"/>
    </row>
    <row r="39" spans="1:15" ht="24.75" customHeight="1">
      <c r="A39" s="29"/>
      <c r="B39" s="35"/>
      <c r="C39" s="145" t="s">
        <v>35</v>
      </c>
      <c r="D39" s="145"/>
      <c r="E39" s="145"/>
      <c r="F39" s="11"/>
      <c r="G39" s="12"/>
      <c r="H39" s="13">
        <v>1845485231</v>
      </c>
      <c r="I39" s="12"/>
      <c r="J39" s="13">
        <v>1836748964</v>
      </c>
      <c r="K39" s="43" t="str">
        <f t="shared" si="1"/>
        <v>  </v>
      </c>
      <c r="L39" s="13">
        <f aca="true" t="shared" si="4" ref="L39:L45">H39-J39</f>
        <v>8736267</v>
      </c>
      <c r="M39" s="43" t="str">
        <f t="shared" si="2"/>
        <v>  </v>
      </c>
      <c r="N39" s="14">
        <f t="shared" si="0"/>
        <v>0.5</v>
      </c>
      <c r="O39" s="34"/>
    </row>
    <row r="40" spans="1:15" ht="24.75" customHeight="1">
      <c r="A40" s="54"/>
      <c r="B40" s="10"/>
      <c r="C40" s="145" t="s">
        <v>36</v>
      </c>
      <c r="D40" s="145"/>
      <c r="E40" s="145"/>
      <c r="F40" s="11"/>
      <c r="G40" s="138"/>
      <c r="H40" s="36">
        <v>284347998</v>
      </c>
      <c r="I40" s="138"/>
      <c r="J40" s="36">
        <v>222749108</v>
      </c>
      <c r="K40" s="48" t="str">
        <f t="shared" si="1"/>
        <v>  </v>
      </c>
      <c r="L40" s="36">
        <f t="shared" si="4"/>
        <v>61598890</v>
      </c>
      <c r="M40" s="43" t="str">
        <f t="shared" si="2"/>
        <v>  </v>
      </c>
      <c r="N40" s="14">
        <f t="shared" si="0"/>
        <v>27.7</v>
      </c>
      <c r="O40" s="34"/>
    </row>
    <row r="41" spans="1:15" ht="24.75" customHeight="1" thickBot="1">
      <c r="A41" s="56"/>
      <c r="B41" s="53" t="s">
        <v>37</v>
      </c>
      <c r="C41" s="53"/>
      <c r="D41" s="53"/>
      <c r="E41" s="42"/>
      <c r="F41" s="37"/>
      <c r="G41" s="53"/>
      <c r="H41" s="20">
        <v>998307125</v>
      </c>
      <c r="I41" s="53"/>
      <c r="J41" s="20">
        <v>927971968</v>
      </c>
      <c r="K41" s="46" t="str">
        <f t="shared" si="1"/>
        <v>  </v>
      </c>
      <c r="L41" s="67" t="s">
        <v>113</v>
      </c>
      <c r="M41" s="50" t="str">
        <f t="shared" si="2"/>
        <v>  </v>
      </c>
      <c r="N41" s="21" t="s">
        <v>113</v>
      </c>
      <c r="O41" s="22"/>
    </row>
    <row r="42" spans="1:15" ht="24.75" customHeight="1">
      <c r="A42" s="157"/>
      <c r="B42" s="38"/>
      <c r="C42" s="149" t="s">
        <v>38</v>
      </c>
      <c r="D42" s="149"/>
      <c r="E42" s="149"/>
      <c r="F42" s="6"/>
      <c r="G42" s="7"/>
      <c r="H42" s="40">
        <v>1012433020</v>
      </c>
      <c r="I42" s="7"/>
      <c r="J42" s="25">
        <v>944088482</v>
      </c>
      <c r="K42" s="73" t="str">
        <f>IF(L42&lt;0,"△","  ")</f>
        <v>  </v>
      </c>
      <c r="L42" s="74">
        <f t="shared" si="4"/>
        <v>68344538</v>
      </c>
      <c r="M42" s="52" t="s">
        <v>58</v>
      </c>
      <c r="N42" s="14">
        <f t="shared" si="0"/>
        <v>7.2</v>
      </c>
      <c r="O42" s="9"/>
    </row>
    <row r="43" spans="1:15" ht="24.75" customHeight="1" thickBot="1">
      <c r="A43" s="167"/>
      <c r="B43" s="19"/>
      <c r="C43" s="148" t="s">
        <v>39</v>
      </c>
      <c r="D43" s="148"/>
      <c r="E43" s="148"/>
      <c r="F43" s="37"/>
      <c r="G43" s="139" t="s">
        <v>58</v>
      </c>
      <c r="H43" s="20">
        <v>14125895</v>
      </c>
      <c r="I43" s="139" t="s">
        <v>58</v>
      </c>
      <c r="J43" s="15">
        <v>16116514</v>
      </c>
      <c r="K43" s="44" t="str">
        <f>IF(L43&lt;0,"△","  ")</f>
        <v>△</v>
      </c>
      <c r="L43" s="75">
        <f t="shared" si="4"/>
        <v>-1990619</v>
      </c>
      <c r="M43" s="50" t="s">
        <v>110</v>
      </c>
      <c r="N43" s="14">
        <f t="shared" si="0"/>
        <v>-12.4</v>
      </c>
      <c r="O43" s="22"/>
    </row>
    <row r="44" spans="1:15" ht="24.75" customHeight="1">
      <c r="A44" s="156" t="s">
        <v>40</v>
      </c>
      <c r="B44" s="26"/>
      <c r="C44" s="147" t="s">
        <v>53</v>
      </c>
      <c r="D44" s="147"/>
      <c r="E44" s="147"/>
      <c r="F44" s="24"/>
      <c r="G44" s="140"/>
      <c r="H44" s="25">
        <v>1012433020</v>
      </c>
      <c r="I44" s="143"/>
      <c r="J44" s="25">
        <v>944088482</v>
      </c>
      <c r="K44" s="47" t="str">
        <f>IF(L44&lt;0,"△","  ")</f>
        <v>  </v>
      </c>
      <c r="L44" s="25">
        <f t="shared" si="4"/>
        <v>68344538</v>
      </c>
      <c r="M44" s="51" t="str">
        <f>IF(N44&lt;0,"△","  ")</f>
        <v>  </v>
      </c>
      <c r="N44" s="27">
        <f t="shared" si="0"/>
        <v>7.2</v>
      </c>
      <c r="O44" s="28" t="s">
        <v>111</v>
      </c>
    </row>
    <row r="45" spans="1:15" ht="24.75" customHeight="1">
      <c r="A45" s="165"/>
      <c r="B45" s="10"/>
      <c r="C45" s="146" t="s">
        <v>54</v>
      </c>
      <c r="D45" s="146"/>
      <c r="E45" s="146"/>
      <c r="F45" s="11"/>
      <c r="G45" s="141"/>
      <c r="H45" s="15">
        <v>55730122</v>
      </c>
      <c r="I45" s="12"/>
      <c r="J45" s="15">
        <v>51138826</v>
      </c>
      <c r="K45" s="45" t="str">
        <f>IF(L45&lt;0,"△","  ")</f>
        <v>  </v>
      </c>
      <c r="L45" s="15">
        <f t="shared" si="4"/>
        <v>4591296</v>
      </c>
      <c r="M45" s="43" t="str">
        <f>IF(N45&lt;0,"△","  ")</f>
        <v>  </v>
      </c>
      <c r="N45" s="14">
        <f t="shared" si="0"/>
        <v>9</v>
      </c>
      <c r="O45" s="41">
        <v>2321965</v>
      </c>
    </row>
    <row r="46" spans="1:15" ht="24.75" customHeight="1" thickBot="1">
      <c r="A46" s="166"/>
      <c r="B46" s="173" t="s">
        <v>15</v>
      </c>
      <c r="C46" s="174"/>
      <c r="D46" s="174"/>
      <c r="E46" s="174"/>
      <c r="F46" s="175"/>
      <c r="G46" s="142"/>
      <c r="H46" s="20">
        <v>1068163142</v>
      </c>
      <c r="I46" s="53"/>
      <c r="J46" s="20">
        <v>995227308</v>
      </c>
      <c r="K46" s="46" t="str">
        <f>IF(L46&lt;0,"△","  ")</f>
        <v>  </v>
      </c>
      <c r="L46" s="20">
        <f>L44+L45</f>
        <v>72935834</v>
      </c>
      <c r="M46" s="50" t="str">
        <f>IF(N46&lt;0,"△","  ")</f>
        <v>  </v>
      </c>
      <c r="N46" s="21">
        <f t="shared" si="0"/>
        <v>7.3</v>
      </c>
      <c r="O46" s="22"/>
    </row>
    <row r="48" spans="1:16" s="79" customFormat="1" ht="18" customHeight="1">
      <c r="A48" s="76" t="s">
        <v>122</v>
      </c>
      <c r="B48" s="77"/>
      <c r="C48" s="78"/>
      <c r="D48" s="78"/>
      <c r="E48" s="76"/>
      <c r="F48" s="76"/>
      <c r="G48" s="76"/>
      <c r="H48" s="76"/>
      <c r="I48" s="76"/>
      <c r="J48" s="77"/>
      <c r="K48" s="78"/>
      <c r="L48" s="78"/>
      <c r="M48" s="76"/>
      <c r="N48" s="76"/>
      <c r="O48" s="76"/>
      <c r="P48" s="76"/>
    </row>
    <row r="49" spans="2:10" s="79" customFormat="1" ht="15.75" customHeight="1">
      <c r="B49" s="80" t="s">
        <v>55</v>
      </c>
      <c r="E49" s="180" t="s">
        <v>56</v>
      </c>
      <c r="F49" s="180"/>
      <c r="G49" s="180"/>
      <c r="H49" s="180"/>
      <c r="I49" s="181"/>
      <c r="J49" s="181"/>
    </row>
  </sheetData>
  <sheetProtection/>
  <mergeCells count="62">
    <mergeCell ref="C29:E29"/>
    <mergeCell ref="E49:J49"/>
    <mergeCell ref="M13:N13"/>
    <mergeCell ref="O3:O4"/>
    <mergeCell ref="I11:J11"/>
    <mergeCell ref="K11:L11"/>
    <mergeCell ref="M11:N11"/>
    <mergeCell ref="B12:F12"/>
    <mergeCell ref="B13:F13"/>
    <mergeCell ref="B5:B10"/>
    <mergeCell ref="G4:H4"/>
    <mergeCell ref="I3:J3"/>
    <mergeCell ref="B46:F46"/>
    <mergeCell ref="B38:E38"/>
    <mergeCell ref="B18:B22"/>
    <mergeCell ref="G11:H11"/>
    <mergeCell ref="G3:H3"/>
    <mergeCell ref="I4:J4"/>
    <mergeCell ref="D9:E9"/>
    <mergeCell ref="D8:E8"/>
    <mergeCell ref="A44:A46"/>
    <mergeCell ref="A42:A43"/>
    <mergeCell ref="C39:E39"/>
    <mergeCell ref="C23:E23"/>
    <mergeCell ref="A1:O1"/>
    <mergeCell ref="K3:L3"/>
    <mergeCell ref="K4:L4"/>
    <mergeCell ref="M3:N3"/>
    <mergeCell ref="M4:N4"/>
    <mergeCell ref="D7:E7"/>
    <mergeCell ref="D6:E6"/>
    <mergeCell ref="D5:E5"/>
    <mergeCell ref="A3:F4"/>
    <mergeCell ref="A5:A16"/>
    <mergeCell ref="B11:F11"/>
    <mergeCell ref="C10:F10"/>
    <mergeCell ref="B14:E14"/>
    <mergeCell ref="B15:B16"/>
    <mergeCell ref="D22:E22"/>
    <mergeCell ref="D21:E21"/>
    <mergeCell ref="D20:E20"/>
    <mergeCell ref="D19:E19"/>
    <mergeCell ref="D18:E18"/>
    <mergeCell ref="B17:E17"/>
    <mergeCell ref="C24:E24"/>
    <mergeCell ref="C25:E25"/>
    <mergeCell ref="C26:E26"/>
    <mergeCell ref="C27:E27"/>
    <mergeCell ref="C45:E45"/>
    <mergeCell ref="C44:E44"/>
    <mergeCell ref="C43:E43"/>
    <mergeCell ref="C42:E42"/>
    <mergeCell ref="C40:E40"/>
    <mergeCell ref="C28:E28"/>
    <mergeCell ref="C30:E30"/>
    <mergeCell ref="C37:E37"/>
    <mergeCell ref="C35:E35"/>
    <mergeCell ref="C34:E34"/>
    <mergeCell ref="C33:E33"/>
    <mergeCell ref="C32:E32"/>
    <mergeCell ref="C31:E31"/>
    <mergeCell ref="C36:E36"/>
  </mergeCells>
  <hyperlinks>
    <hyperlink ref="E49" r:id="rId1" display="http://www.tokyo23city-kuchokai.jp/seido/gaiyo.html"/>
  </hyperlinks>
  <printOptions/>
  <pageMargins left="0.5905511811023623" right="0.3937007874015748" top="0.5905511811023623" bottom="0.3937007874015748" header="0.35433070866141736" footer="0.31496062992125984"/>
  <pageSetup cellComments="asDisplayed" fitToHeight="1" fitToWidth="1" horizontalDpi="300" verticalDpi="300" orientation="portrait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B1" sqref="B1"/>
    </sheetView>
  </sheetViews>
  <sheetFormatPr defaultColWidth="8.00390625" defaultRowHeight="13.5"/>
  <cols>
    <col min="1" max="1" width="8.75390625" style="60" customWidth="1"/>
    <col min="2" max="3" width="25.625" style="63" customWidth="1"/>
    <col min="4" max="5" width="25.625" style="60" customWidth="1"/>
    <col min="6" max="6" width="25.625" style="63" customWidth="1"/>
    <col min="7" max="7" width="5.125" style="62" customWidth="1"/>
    <col min="8" max="8" width="15.00390625" style="60" customWidth="1"/>
    <col min="9" max="16384" width="8.00390625" style="60" customWidth="1"/>
  </cols>
  <sheetData>
    <row r="1" spans="1:7" ht="20.25" customHeight="1">
      <c r="A1" s="81" t="s">
        <v>130</v>
      </c>
      <c r="B1" s="82"/>
      <c r="C1" s="82"/>
      <c r="F1" s="82"/>
      <c r="G1" s="71" t="s">
        <v>127</v>
      </c>
    </row>
    <row r="2" spans="1:8" ht="20.25" customHeight="1">
      <c r="A2" s="82"/>
      <c r="B2" s="82"/>
      <c r="C2" s="82"/>
      <c r="D2" s="83"/>
      <c r="E2" s="83"/>
      <c r="F2" s="82"/>
      <c r="G2" s="84" t="s">
        <v>59</v>
      </c>
      <c r="H2" s="61"/>
    </row>
    <row r="3" spans="1:8" ht="20.25" customHeight="1">
      <c r="A3" s="85"/>
      <c r="B3" s="188" t="s">
        <v>123</v>
      </c>
      <c r="C3" s="190" t="s">
        <v>124</v>
      </c>
      <c r="D3" s="86" t="s">
        <v>60</v>
      </c>
      <c r="E3" s="87" t="s">
        <v>61</v>
      </c>
      <c r="F3" s="88"/>
      <c r="G3" s="89"/>
      <c r="H3" s="61"/>
    </row>
    <row r="4" spans="1:7" ht="13.5" customHeight="1">
      <c r="A4" s="90" t="s">
        <v>62</v>
      </c>
      <c r="B4" s="189"/>
      <c r="C4" s="191"/>
      <c r="D4" s="91"/>
      <c r="E4" s="91"/>
      <c r="F4" s="192" t="s">
        <v>125</v>
      </c>
      <c r="G4" s="92"/>
    </row>
    <row r="5" spans="1:8" ht="14.25" customHeight="1">
      <c r="A5" s="93"/>
      <c r="B5" s="94" t="s">
        <v>63</v>
      </c>
      <c r="C5" s="95" t="s">
        <v>6</v>
      </c>
      <c r="D5" s="96" t="s">
        <v>64</v>
      </c>
      <c r="E5" s="96" t="s">
        <v>65</v>
      </c>
      <c r="F5" s="192"/>
      <c r="G5" s="97"/>
      <c r="H5" s="61"/>
    </row>
    <row r="6" spans="1:7" ht="12" customHeight="1">
      <c r="A6" s="98"/>
      <c r="B6" s="99"/>
      <c r="C6" s="100"/>
      <c r="D6" s="100"/>
      <c r="E6" s="100"/>
      <c r="F6" s="101" t="s">
        <v>66</v>
      </c>
      <c r="G6" s="92"/>
    </row>
    <row r="7" spans="1:8" ht="22.5" customHeight="1">
      <c r="A7" s="102" t="s">
        <v>67</v>
      </c>
      <c r="B7" s="103">
        <v>23986303</v>
      </c>
      <c r="C7" s="104">
        <v>27460607</v>
      </c>
      <c r="D7" s="104">
        <v>22487085</v>
      </c>
      <c r="E7" s="104">
        <v>4973522</v>
      </c>
      <c r="F7" s="105">
        <f aca="true" t="shared" si="0" ref="F7:F29">IF((C7-B7)&gt;=0,(C7-B7),0)</f>
        <v>3474304</v>
      </c>
      <c r="G7" s="106" t="s">
        <v>68</v>
      </c>
      <c r="H7" s="61"/>
    </row>
    <row r="8" spans="1:8" ht="22.5" customHeight="1">
      <c r="A8" s="107" t="s">
        <v>69</v>
      </c>
      <c r="B8" s="108">
        <v>31025468</v>
      </c>
      <c r="C8" s="109">
        <v>50139544</v>
      </c>
      <c r="D8" s="110">
        <v>43404193</v>
      </c>
      <c r="E8" s="111">
        <v>6735351</v>
      </c>
      <c r="F8" s="112">
        <f t="shared" si="0"/>
        <v>19114076</v>
      </c>
      <c r="G8" s="113" t="s">
        <v>70</v>
      </c>
      <c r="H8" s="61"/>
    </row>
    <row r="9" spans="1:8" ht="22.5" customHeight="1">
      <c r="A9" s="107" t="s">
        <v>71</v>
      </c>
      <c r="B9" s="108">
        <v>74118491</v>
      </c>
      <c r="C9" s="114">
        <v>59992596</v>
      </c>
      <c r="D9" s="110">
        <v>51429674</v>
      </c>
      <c r="E9" s="111">
        <v>8562922</v>
      </c>
      <c r="F9" s="115" t="s">
        <v>112</v>
      </c>
      <c r="G9" s="113" t="s">
        <v>71</v>
      </c>
      <c r="H9" s="61"/>
    </row>
    <row r="10" spans="1:8" ht="22.5" customHeight="1">
      <c r="A10" s="116" t="s">
        <v>72</v>
      </c>
      <c r="B10" s="108">
        <v>50263068</v>
      </c>
      <c r="C10" s="114">
        <v>77494054</v>
      </c>
      <c r="D10" s="110">
        <v>68726400</v>
      </c>
      <c r="E10" s="111">
        <v>8767654</v>
      </c>
      <c r="F10" s="115">
        <f t="shared" si="0"/>
        <v>27230986</v>
      </c>
      <c r="G10" s="113" t="s">
        <v>73</v>
      </c>
      <c r="H10" s="61"/>
    </row>
    <row r="11" spans="1:8" ht="22.5" customHeight="1">
      <c r="A11" s="117" t="s">
        <v>74</v>
      </c>
      <c r="B11" s="108">
        <v>33112897</v>
      </c>
      <c r="C11" s="114">
        <v>50955158</v>
      </c>
      <c r="D11" s="110">
        <v>43731506</v>
      </c>
      <c r="E11" s="111">
        <v>7223652</v>
      </c>
      <c r="F11" s="115">
        <f t="shared" si="0"/>
        <v>17842261</v>
      </c>
      <c r="G11" s="113" t="s">
        <v>75</v>
      </c>
      <c r="H11" s="61"/>
    </row>
    <row r="12" spans="1:8" ht="22.5" customHeight="1">
      <c r="A12" s="118" t="s">
        <v>76</v>
      </c>
      <c r="B12" s="108">
        <v>23802297</v>
      </c>
      <c r="C12" s="119">
        <v>50531171</v>
      </c>
      <c r="D12" s="110">
        <v>43656770</v>
      </c>
      <c r="E12" s="111">
        <v>6874401</v>
      </c>
      <c r="F12" s="115">
        <f t="shared" si="0"/>
        <v>26728874</v>
      </c>
      <c r="G12" s="113" t="s">
        <v>77</v>
      </c>
      <c r="H12" s="61"/>
    </row>
    <row r="13" spans="1:8" ht="22.5" customHeight="1">
      <c r="A13" s="120" t="s">
        <v>78</v>
      </c>
      <c r="B13" s="108">
        <v>26669073</v>
      </c>
      <c r="C13" s="119">
        <v>66862996</v>
      </c>
      <c r="D13" s="110">
        <v>57587455</v>
      </c>
      <c r="E13" s="111">
        <v>9275541</v>
      </c>
      <c r="F13" s="121">
        <f t="shared" si="0"/>
        <v>40193923</v>
      </c>
      <c r="G13" s="113" t="s">
        <v>79</v>
      </c>
      <c r="H13" s="61"/>
    </row>
    <row r="14" spans="1:8" ht="22.5" customHeight="1">
      <c r="A14" s="107" t="s">
        <v>80</v>
      </c>
      <c r="B14" s="108">
        <v>55437998</v>
      </c>
      <c r="C14" s="114">
        <v>113673560</v>
      </c>
      <c r="D14" s="110">
        <v>97112267</v>
      </c>
      <c r="E14" s="111">
        <v>16561293</v>
      </c>
      <c r="F14" s="122">
        <f t="shared" si="0"/>
        <v>58235562</v>
      </c>
      <c r="G14" s="113" t="s">
        <v>81</v>
      </c>
      <c r="H14" s="61"/>
    </row>
    <row r="15" spans="1:8" ht="22.5" customHeight="1">
      <c r="A15" s="116" t="s">
        <v>82</v>
      </c>
      <c r="B15" s="108">
        <v>50354991</v>
      </c>
      <c r="C15" s="114">
        <v>96182680</v>
      </c>
      <c r="D15" s="110">
        <v>84140462</v>
      </c>
      <c r="E15" s="111">
        <v>12042218</v>
      </c>
      <c r="F15" s="115">
        <f t="shared" si="0"/>
        <v>45827689</v>
      </c>
      <c r="G15" s="113" t="s">
        <v>83</v>
      </c>
      <c r="H15" s="61"/>
    </row>
    <row r="16" spans="1:8" ht="22.5" customHeight="1">
      <c r="A16" s="118" t="s">
        <v>84</v>
      </c>
      <c r="B16" s="108">
        <v>43801824</v>
      </c>
      <c r="C16" s="119">
        <v>58269085</v>
      </c>
      <c r="D16" s="110">
        <v>50639850</v>
      </c>
      <c r="E16" s="111">
        <v>7629235</v>
      </c>
      <c r="F16" s="115">
        <f t="shared" si="0"/>
        <v>14467261</v>
      </c>
      <c r="G16" s="113" t="s">
        <v>85</v>
      </c>
      <c r="H16" s="61"/>
    </row>
    <row r="17" spans="1:8" ht="22.5" customHeight="1">
      <c r="A17" s="107" t="s">
        <v>86</v>
      </c>
      <c r="B17" s="108">
        <v>80902024</v>
      </c>
      <c r="C17" s="114">
        <v>153022566</v>
      </c>
      <c r="D17" s="110">
        <v>134188100</v>
      </c>
      <c r="E17" s="111">
        <v>18834466</v>
      </c>
      <c r="F17" s="115">
        <f t="shared" si="0"/>
        <v>72120542</v>
      </c>
      <c r="G17" s="113" t="s">
        <v>87</v>
      </c>
      <c r="H17" s="61"/>
    </row>
    <row r="18" spans="1:8" ht="22.5" customHeight="1">
      <c r="A18" s="107" t="s">
        <v>88</v>
      </c>
      <c r="B18" s="108">
        <v>120970141</v>
      </c>
      <c r="C18" s="114">
        <v>175258638</v>
      </c>
      <c r="D18" s="110">
        <v>151593988</v>
      </c>
      <c r="E18" s="111">
        <v>23664650</v>
      </c>
      <c r="F18" s="115">
        <f t="shared" si="0"/>
        <v>54288497</v>
      </c>
      <c r="G18" s="113" t="s">
        <v>89</v>
      </c>
      <c r="H18" s="61"/>
    </row>
    <row r="19" spans="1:8" ht="22.5" customHeight="1">
      <c r="A19" s="90" t="s">
        <v>90</v>
      </c>
      <c r="B19" s="108">
        <v>48659798</v>
      </c>
      <c r="C19" s="123">
        <v>51341040</v>
      </c>
      <c r="D19" s="110">
        <v>44890414</v>
      </c>
      <c r="E19" s="111">
        <v>6450626</v>
      </c>
      <c r="F19" s="115">
        <f t="shared" si="0"/>
        <v>2681242</v>
      </c>
      <c r="G19" s="113" t="s">
        <v>91</v>
      </c>
      <c r="H19" s="61"/>
    </row>
    <row r="20" spans="1:8" ht="22.5" customHeight="1">
      <c r="A20" s="107" t="s">
        <v>92</v>
      </c>
      <c r="B20" s="108">
        <v>36105082</v>
      </c>
      <c r="C20" s="114">
        <v>71961862</v>
      </c>
      <c r="D20" s="110">
        <v>63787915</v>
      </c>
      <c r="E20" s="111">
        <v>8173947</v>
      </c>
      <c r="F20" s="112">
        <f t="shared" si="0"/>
        <v>35856780</v>
      </c>
      <c r="G20" s="113" t="s">
        <v>70</v>
      </c>
      <c r="H20" s="61"/>
    </row>
    <row r="21" spans="1:8" ht="22.5" customHeight="1">
      <c r="A21" s="116" t="s">
        <v>93</v>
      </c>
      <c r="B21" s="108">
        <v>67091966</v>
      </c>
      <c r="C21" s="114">
        <v>109992598</v>
      </c>
      <c r="D21" s="110">
        <v>95214797</v>
      </c>
      <c r="E21" s="111">
        <v>14777801</v>
      </c>
      <c r="F21" s="115">
        <f t="shared" si="0"/>
        <v>42900632</v>
      </c>
      <c r="G21" s="113" t="s">
        <v>94</v>
      </c>
      <c r="H21" s="61"/>
    </row>
    <row r="22" spans="1:8" ht="22.5" customHeight="1">
      <c r="A22" s="118" t="s">
        <v>95</v>
      </c>
      <c r="B22" s="108">
        <v>34579053</v>
      </c>
      <c r="C22" s="119">
        <v>65715376</v>
      </c>
      <c r="D22" s="110">
        <v>57030719</v>
      </c>
      <c r="E22" s="111">
        <v>8684657</v>
      </c>
      <c r="F22" s="115">
        <f t="shared" si="0"/>
        <v>31136323</v>
      </c>
      <c r="G22" s="113" t="s">
        <v>96</v>
      </c>
      <c r="H22" s="61"/>
    </row>
    <row r="23" spans="1:8" ht="22.5" customHeight="1">
      <c r="A23" s="90" t="s">
        <v>97</v>
      </c>
      <c r="B23" s="108">
        <v>32204459</v>
      </c>
      <c r="C23" s="124">
        <v>86993695</v>
      </c>
      <c r="D23" s="110">
        <v>74363609</v>
      </c>
      <c r="E23" s="111">
        <v>12630086</v>
      </c>
      <c r="F23" s="115">
        <f t="shared" si="0"/>
        <v>54789236</v>
      </c>
      <c r="G23" s="113" t="s">
        <v>97</v>
      </c>
      <c r="H23" s="61"/>
    </row>
    <row r="24" spans="1:8" ht="22.5" customHeight="1">
      <c r="A24" s="107" t="s">
        <v>98</v>
      </c>
      <c r="B24" s="108">
        <v>19197779</v>
      </c>
      <c r="C24" s="114">
        <v>57771152</v>
      </c>
      <c r="D24" s="110">
        <v>50431142</v>
      </c>
      <c r="E24" s="111">
        <v>7340010</v>
      </c>
      <c r="F24" s="112">
        <f t="shared" si="0"/>
        <v>38573373</v>
      </c>
      <c r="G24" s="113" t="s">
        <v>99</v>
      </c>
      <c r="H24" s="61"/>
    </row>
    <row r="25" spans="1:8" ht="22.5" customHeight="1">
      <c r="A25" s="107" t="s">
        <v>100</v>
      </c>
      <c r="B25" s="108">
        <v>51717802</v>
      </c>
      <c r="C25" s="114">
        <v>120056930</v>
      </c>
      <c r="D25" s="110">
        <v>105431077</v>
      </c>
      <c r="E25" s="111">
        <v>14625853</v>
      </c>
      <c r="F25" s="112">
        <f t="shared" si="0"/>
        <v>68339128</v>
      </c>
      <c r="G25" s="113" t="s">
        <v>101</v>
      </c>
      <c r="H25" s="61"/>
    </row>
    <row r="26" spans="1:8" ht="22.5" customHeight="1">
      <c r="A26" s="107" t="s">
        <v>102</v>
      </c>
      <c r="B26" s="108">
        <v>72080227</v>
      </c>
      <c r="C26" s="114">
        <v>156040889</v>
      </c>
      <c r="D26" s="110">
        <v>135461095</v>
      </c>
      <c r="E26" s="111">
        <v>20579794</v>
      </c>
      <c r="F26" s="115">
        <f t="shared" si="0"/>
        <v>83960662</v>
      </c>
      <c r="G26" s="113" t="s">
        <v>103</v>
      </c>
      <c r="H26" s="61"/>
    </row>
    <row r="27" spans="1:8" ht="22.5" customHeight="1">
      <c r="A27" s="107" t="s">
        <v>104</v>
      </c>
      <c r="B27" s="108">
        <v>56365111</v>
      </c>
      <c r="C27" s="114">
        <v>163314415</v>
      </c>
      <c r="D27" s="110">
        <v>141365794</v>
      </c>
      <c r="E27" s="111">
        <v>21948621</v>
      </c>
      <c r="F27" s="115">
        <f t="shared" si="0"/>
        <v>106949304</v>
      </c>
      <c r="G27" s="113" t="s">
        <v>105</v>
      </c>
      <c r="H27" s="61"/>
    </row>
    <row r="28" spans="1:8" ht="22.5" customHeight="1">
      <c r="A28" s="107" t="s">
        <v>106</v>
      </c>
      <c r="B28" s="108">
        <v>38629526</v>
      </c>
      <c r="C28" s="114">
        <v>113919895</v>
      </c>
      <c r="D28" s="110">
        <v>97539863</v>
      </c>
      <c r="E28" s="111">
        <v>16380032</v>
      </c>
      <c r="F28" s="115">
        <f t="shared" si="0"/>
        <v>75290369</v>
      </c>
      <c r="G28" s="113" t="s">
        <v>107</v>
      </c>
      <c r="H28" s="61"/>
    </row>
    <row r="29" spans="1:8" ht="22.5" customHeight="1">
      <c r="A29" s="125" t="s">
        <v>108</v>
      </c>
      <c r="B29" s="126">
        <v>60450726</v>
      </c>
      <c r="C29" s="127">
        <v>152882722</v>
      </c>
      <c r="D29" s="122">
        <v>131271056</v>
      </c>
      <c r="E29" s="122">
        <v>21611666</v>
      </c>
      <c r="F29" s="128">
        <f t="shared" si="0"/>
        <v>92431996</v>
      </c>
      <c r="G29" s="129" t="s">
        <v>81</v>
      </c>
      <c r="H29" s="61"/>
    </row>
    <row r="30" spans="1:8" ht="22.5" customHeight="1">
      <c r="A30" s="130" t="s">
        <v>109</v>
      </c>
      <c r="B30" s="131">
        <f>SUM(B7:B29)</f>
        <v>1131526104</v>
      </c>
      <c r="C30" s="132">
        <f>SUM(C7:C29)</f>
        <v>2129833229</v>
      </c>
      <c r="D30" s="132">
        <f>SUM(D7:D29)</f>
        <v>1845485231</v>
      </c>
      <c r="E30" s="132">
        <f>SUM(E7:E29)</f>
        <v>284347998</v>
      </c>
      <c r="F30" s="132">
        <f>SUM(F7:F29)</f>
        <v>1012433020</v>
      </c>
      <c r="G30" s="133" t="s">
        <v>109</v>
      </c>
      <c r="H30" s="61"/>
    </row>
    <row r="31" spans="5:6" ht="20.25" customHeight="1">
      <c r="E31" s="69" t="s">
        <v>126</v>
      </c>
      <c r="F31"/>
    </row>
    <row r="32" ht="12.75" customHeight="1">
      <c r="C32" s="64"/>
    </row>
    <row r="33" spans="1:16" ht="18" customHeight="1">
      <c r="A33" s="57" t="s">
        <v>122</v>
      </c>
      <c r="B33" s="58"/>
      <c r="C33" s="59"/>
      <c r="D33" s="59"/>
      <c r="E33" s="57"/>
      <c r="F33" s="57"/>
      <c r="G33" s="57"/>
      <c r="H33" s="57"/>
      <c r="I33" s="57"/>
      <c r="J33" s="58"/>
      <c r="K33" s="59"/>
      <c r="L33" s="59"/>
      <c r="M33" s="57"/>
      <c r="N33" s="57"/>
      <c r="O33" s="57"/>
      <c r="P33" s="57"/>
    </row>
    <row r="34" spans="2:7" ht="15.75" customHeight="1">
      <c r="B34" s="65" t="s">
        <v>55</v>
      </c>
      <c r="C34" s="193" t="s">
        <v>56</v>
      </c>
      <c r="D34" s="193"/>
      <c r="F34" s="60"/>
      <c r="G34" s="60"/>
    </row>
    <row r="35" ht="12.75" customHeight="1">
      <c r="C35" s="64"/>
    </row>
    <row r="36" ht="12.75" customHeight="1">
      <c r="C36" s="64"/>
    </row>
    <row r="37" ht="12.75" customHeight="1">
      <c r="C37" s="64"/>
    </row>
    <row r="38" ht="12.75" customHeight="1">
      <c r="C38" s="64"/>
    </row>
    <row r="39" ht="12.75" customHeight="1">
      <c r="C39" s="64"/>
    </row>
    <row r="40" ht="12.75" customHeight="1">
      <c r="C40" s="64"/>
    </row>
    <row r="41" ht="12.75" customHeight="1">
      <c r="C41" s="64"/>
    </row>
    <row r="42" ht="12.75" customHeight="1">
      <c r="C42" s="64"/>
    </row>
    <row r="43" ht="12.75" customHeight="1">
      <c r="C43" s="64"/>
    </row>
    <row r="44" ht="12.75" customHeight="1">
      <c r="C44" s="64"/>
    </row>
    <row r="45" ht="12.75" customHeight="1">
      <c r="C45" s="64"/>
    </row>
    <row r="46" ht="12.75" customHeight="1">
      <c r="C46" s="64"/>
    </row>
    <row r="47" ht="12.75" customHeight="1">
      <c r="C47" s="64"/>
    </row>
    <row r="48" ht="12.75" customHeight="1">
      <c r="C48" s="64"/>
    </row>
    <row r="49" ht="12.75" customHeight="1">
      <c r="C49" s="64"/>
    </row>
    <row r="50" ht="12.75" customHeight="1">
      <c r="C50" s="64"/>
    </row>
    <row r="51" ht="12.75" customHeight="1">
      <c r="C51" s="64"/>
    </row>
    <row r="52" ht="12.75" customHeight="1">
      <c r="C52" s="64"/>
    </row>
    <row r="53" ht="12.75" customHeight="1">
      <c r="C53" s="64"/>
    </row>
    <row r="54" ht="12.75" customHeight="1">
      <c r="C54" s="64"/>
    </row>
    <row r="55" ht="12.75" customHeight="1">
      <c r="C55" s="64"/>
    </row>
  </sheetData>
  <sheetProtection/>
  <mergeCells count="4">
    <mergeCell ref="B3:B4"/>
    <mergeCell ref="C3:C4"/>
    <mergeCell ref="F4:F5"/>
    <mergeCell ref="C34:D34"/>
  </mergeCells>
  <hyperlinks>
    <hyperlink ref="C34" r:id="rId1" display="http://www.tokyo23city-kuchokai.jp/seido/gaiyo.html"/>
  </hyperlinks>
  <printOptions/>
  <pageMargins left="0.7" right="0.7" top="0.75" bottom="0.75" header="0.3" footer="0.3"/>
  <pageSetup fitToHeight="1" fitToWidth="1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Administrator</cp:lastModifiedBy>
  <cp:lastPrinted>2017-04-13T01:07:05Z</cp:lastPrinted>
  <dcterms:created xsi:type="dcterms:W3CDTF">2004-06-17T09:35:55Z</dcterms:created>
  <dcterms:modified xsi:type="dcterms:W3CDTF">2019-04-23T10:32:54Z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