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1235" activeTab="0"/>
  </bookViews>
  <sheets>
    <sheet name="29再調整" sheetId="1" r:id="rId1"/>
    <sheet name="区別算定結果" sheetId="2" r:id="rId2"/>
  </sheets>
  <definedNames>
    <definedName name="_xlnm.Print_Area" localSheetId="0">'29再調整'!$A$1:$O$50</definedName>
  </definedNames>
  <calcPr fullCalcOnLoad="1"/>
</workbook>
</file>

<file path=xl/sharedStrings.xml><?xml version="1.0" encoding="utf-8"?>
<sst xmlns="http://schemas.openxmlformats.org/spreadsheetml/2006/main" count="163" uniqueCount="131">
  <si>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</si>
  <si>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</si>
  <si>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</si>
  <si>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</si>
  <si>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</si>
  <si>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</si>
  <si>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</si>
  <si>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</si>
  <si>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</si>
  <si>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</si>
  <si>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</si>
  <si>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</si>
  <si>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</si>
  <si>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</si>
  <si>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</si>
  <si>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</si>
  <si>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</si>
  <si>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</si>
  <si>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</si>
  <si>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</si>
  <si>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</si>
  <si>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</si>
  <si>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</si>
  <si>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</si>
  <si>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</si>
  <si>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</si>
  <si>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</si>
  <si>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</si>
  <si>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</si>
  <si>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</si>
  <si>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</si>
  <si>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</si>
  <si>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</si>
  <si>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</si>
  <si>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</si>
  <si>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</si>
  <si>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</si>
  <si>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</si>
  <si>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</si>
  <si>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</si>
  <si>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</si>
  <si>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</si>
  <si>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</si>
  <si>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</si>
  <si>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</si>
  <si>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</si>
  <si>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</si>
  <si>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</si>
  <si>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</si>
  <si>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</si>
  <si>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</si>
  <si>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</si>
  <si>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</si>
  <si>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</si>
  <si>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</si>
  <si>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都区財政調整制度の概要：</t>
  </si>
  <si>
    <t>http://www.tokyo23city-kuchokai.jp/seido/gaiyo.html</t>
  </si>
  <si>
    <t>地方揮発油譲与税</t>
  </si>
  <si>
    <t xml:space="preserve">  </t>
  </si>
  <si>
    <t>（単位：千円）</t>
  </si>
  <si>
    <t>内</t>
  </si>
  <si>
    <t>訳</t>
  </si>
  <si>
    <t>区  分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</si>
  <si>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</si>
  <si>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</si>
  <si>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</si>
  <si>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</si>
  <si>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</si>
  <si>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</si>
  <si>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</si>
  <si>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</si>
  <si>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</si>
  <si>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</si>
  <si>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</si>
  <si>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</si>
  <si>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</si>
  <si>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</si>
  <si>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</si>
  <si>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</si>
  <si>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</si>
  <si>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</si>
  <si>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</si>
  <si>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</si>
  <si>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</si>
  <si>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</si>
  <si>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</si>
  <si>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</si>
  <si>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</si>
  <si>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</si>
  <si>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</si>
  <si>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</si>
  <si>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</si>
  <si>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</si>
  <si>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</si>
  <si>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</si>
  <si>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</si>
  <si>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</si>
  <si>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</si>
  <si>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</si>
  <si>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</si>
  <si>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</si>
  <si>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</si>
  <si>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</si>
  <si>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</si>
  <si>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</si>
  <si>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</si>
  <si>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</si>
  <si>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</si>
  <si>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</si>
  <si>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</si>
  <si>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△</t>
  </si>
  <si>
    <t>特交加算</t>
  </si>
  <si>
    <t>※    0</t>
  </si>
  <si>
    <t>-</t>
  </si>
  <si>
    <t>再 調 整</t>
  </si>
  <si>
    <t>当 初 算 定</t>
  </si>
  <si>
    <t>調　整　税</t>
  </si>
  <si>
    <t>地方特例交付金</t>
  </si>
  <si>
    <t>特別区民税特例加減算額</t>
  </si>
  <si>
    <t>地方消費税交付金特例加算額</t>
  </si>
  <si>
    <t/>
  </si>
  <si>
    <t>－</t>
  </si>
  <si>
    <t>注：用語の説明等については、下記「都区財調制度の概要」ページを参照してください（下線のある青字部分をクリックするとリンク先のページが開きます）。</t>
  </si>
  <si>
    <t>基準財政収入額</t>
  </si>
  <si>
    <t>基準財政需要額</t>
  </si>
  <si>
    <t>普　通　交　付　金</t>
  </si>
  <si>
    <t>　※　財源不足額が生じていないため不交付となる。</t>
  </si>
  <si>
    <t>№１</t>
  </si>
  <si>
    <t>平 成 29 年 度</t>
  </si>
  <si>
    <t>平成２９年度　　都　区　財　政　調　整　　（　当初算定対比　）</t>
  </si>
  <si>
    <t>平成29年度　都区財政調整再調整　区別算定結果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</si>
</sst>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  <numFmt numFmtId="196" formatCode="#,##0;[Red]&quot;△&quot;#,##0"/>
  </numFmts>
  <fonts count="60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10.45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4"/>
      <name val="ＭＳ ゴシック"/>
      <family val="3"/>
    </font>
    <font>
      <sz val="10.95"/>
      <name val="ＭＳ 明朝"/>
      <family val="1"/>
    </font>
    <font>
      <sz val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5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 textRotation="255"/>
    </xf>
    <xf numFmtId="0" fontId="3" fillId="0" borderId="41" xfId="0" applyFont="1" applyFill="1" applyBorder="1" applyAlignment="1">
      <alignment vertical="center" textRotation="255"/>
    </xf>
    <xf numFmtId="0" fontId="3" fillId="0" borderId="34" xfId="0" applyFont="1" applyFill="1" applyBorder="1" applyAlignment="1">
      <alignment vertical="center" textRotation="255"/>
    </xf>
    <xf numFmtId="194" fontId="12" fillId="0" borderId="0" xfId="0" applyNumberFormat="1" applyFont="1" applyAlignment="1">
      <alignment vertical="center"/>
    </xf>
    <xf numFmtId="194" fontId="12" fillId="0" borderId="0" xfId="0" applyNumberFormat="1" applyFont="1" applyAlignment="1">
      <alignment horizontal="center" vertical="center"/>
    </xf>
    <xf numFmtId="194" fontId="12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>
      <alignment/>
    </xf>
    <xf numFmtId="19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3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center" vertical="center" textRotation="255"/>
    </xf>
    <xf numFmtId="9" fontId="3" fillId="0" borderId="37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textRotation="255"/>
    </xf>
    <xf numFmtId="0" fontId="13" fillId="0" borderId="57" xfId="0" applyFont="1" applyBorder="1" applyAlignment="1">
      <alignment horizontal="distributed" vertical="center" indent="1"/>
    </xf>
    <xf numFmtId="0" fontId="13" fillId="0" borderId="58" xfId="0" applyFont="1" applyBorder="1" applyAlignment="1">
      <alignment horizontal="distributed" vertical="center" indent="1"/>
    </xf>
    <xf numFmtId="0" fontId="13" fillId="0" borderId="59" xfId="0" applyFont="1" applyBorder="1" applyAlignment="1">
      <alignment horizontal="distributed" vertical="center" indent="1"/>
    </xf>
    <xf numFmtId="0" fontId="13" fillId="0" borderId="60" xfId="0" applyFont="1" applyBorder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0" fontId="7" fillId="0" borderId="0" xfId="43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78" fontId="3" fillId="0" borderId="61" xfId="49" applyNumberFormat="1" applyFont="1" applyFill="1" applyBorder="1" applyAlignment="1">
      <alignment horizontal="right" vertical="center"/>
    </xf>
    <xf numFmtId="178" fontId="3" fillId="0" borderId="21" xfId="49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vertical="center"/>
    </xf>
    <xf numFmtId="194" fontId="12" fillId="0" borderId="0" xfId="0" applyNumberFormat="1" applyFont="1" applyFill="1" applyAlignment="1">
      <alignment horizontal="center" vertical="center"/>
    </xf>
    <xf numFmtId="194" fontId="12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8" fillId="0" borderId="0" xfId="43" applyFont="1" applyFill="1" applyAlignment="1" applyProtection="1">
      <alignment shrinkToFit="1"/>
      <protection/>
    </xf>
    <xf numFmtId="0" fontId="19" fillId="0" borderId="0" xfId="0" applyFont="1" applyFill="1" applyAlignment="1">
      <alignment shrinkToFit="1"/>
    </xf>
    <xf numFmtId="194" fontId="40" fillId="0" borderId="0" xfId="0" applyNumberFormat="1" applyFont="1" applyAlignment="1">
      <alignment horizontal="left" vertical="center"/>
    </xf>
    <xf numFmtId="194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194" fontId="41" fillId="0" borderId="62" xfId="0" applyNumberFormat="1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194" fontId="41" fillId="0" borderId="65" xfId="0" applyNumberFormat="1" applyFont="1" applyBorder="1" applyAlignment="1">
      <alignment horizontal="distributed" vertical="center"/>
    </xf>
    <xf numFmtId="194" fontId="42" fillId="0" borderId="66" xfId="0" applyNumberFormat="1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 horizontal="left" indent="2"/>
    </xf>
    <xf numFmtId="0" fontId="41" fillId="0" borderId="69" xfId="0" applyFont="1" applyBorder="1" applyAlignment="1">
      <alignment horizontal="center"/>
    </xf>
    <xf numFmtId="194" fontId="41" fillId="0" borderId="67" xfId="0" applyNumberFormat="1" applyFont="1" applyBorder="1" applyAlignment="1">
      <alignment horizontal="center" vertical="center"/>
    </xf>
    <xf numFmtId="194" fontId="41" fillId="0" borderId="58" xfId="0" applyNumberFormat="1" applyFont="1" applyBorder="1" applyAlignment="1">
      <alignment horizontal="center" vertical="center"/>
    </xf>
    <xf numFmtId="194" fontId="41" fillId="0" borderId="60" xfId="0" applyNumberFormat="1" applyFont="1" applyBorder="1" applyAlignment="1">
      <alignment horizontal="center" vertical="center"/>
    </xf>
    <xf numFmtId="0" fontId="41" fillId="0" borderId="60" xfId="0" applyFont="1" applyBorder="1" applyAlignment="1">
      <alignment horizontal="distributed"/>
    </xf>
    <xf numFmtId="194" fontId="42" fillId="0" borderId="69" xfId="0" applyNumberFormat="1" applyFont="1" applyBorder="1" applyAlignment="1">
      <alignment horizontal="center" vertical="center"/>
    </xf>
    <xf numFmtId="0" fontId="41" fillId="0" borderId="67" xfId="0" applyFont="1" applyBorder="1" applyAlignment="1">
      <alignment horizontal="center"/>
    </xf>
    <xf numFmtId="0" fontId="41" fillId="0" borderId="70" xfId="0" applyFont="1" applyBorder="1" applyAlignment="1">
      <alignment horizontal="left" indent="2"/>
    </xf>
    <xf numFmtId="0" fontId="41" fillId="0" borderId="71" xfId="0" applyFont="1" applyBorder="1" applyAlignment="1">
      <alignment horizontal="left" indent="2"/>
    </xf>
    <xf numFmtId="0" fontId="41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194" fontId="41" fillId="0" borderId="73" xfId="0" applyNumberFormat="1" applyFont="1" applyBorder="1" applyAlignment="1">
      <alignment horizontal="right" vertical="center"/>
    </xf>
    <xf numFmtId="194" fontId="41" fillId="0" borderId="74" xfId="0" applyNumberFormat="1" applyFont="1" applyBorder="1" applyAlignment="1">
      <alignment horizontal="right" vertical="center"/>
    </xf>
    <xf numFmtId="194" fontId="41" fillId="0" borderId="63" xfId="0" applyNumberFormat="1" applyFont="1" applyBorder="1" applyAlignment="1">
      <alignment horizontal="right" vertical="center"/>
    </xf>
    <xf numFmtId="195" fontId="41" fillId="0" borderId="75" xfId="0" applyNumberFormat="1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194" fontId="41" fillId="0" borderId="77" xfId="0" applyNumberFormat="1" applyFont="1" applyBorder="1" applyAlignment="1">
      <alignment horizontal="right" vertical="center"/>
    </xf>
    <xf numFmtId="194" fontId="41" fillId="0" borderId="78" xfId="0" applyNumberFormat="1" applyFont="1" applyBorder="1" applyAlignment="1">
      <alignment horizontal="right" vertical="center"/>
    </xf>
    <xf numFmtId="194" fontId="41" fillId="0" borderId="79" xfId="0" applyNumberFormat="1" applyFont="1" applyBorder="1" applyAlignment="1">
      <alignment horizontal="right" vertical="center"/>
    </xf>
    <xf numFmtId="194" fontId="41" fillId="0" borderId="80" xfId="0" applyNumberFormat="1" applyFont="1" applyBorder="1" applyAlignment="1">
      <alignment horizontal="right" vertical="center"/>
    </xf>
    <xf numFmtId="194" fontId="41" fillId="0" borderId="81" xfId="0" applyNumberFormat="1" applyFont="1" applyBorder="1" applyAlignment="1">
      <alignment horizontal="right" vertical="center"/>
    </xf>
    <xf numFmtId="195" fontId="41" fillId="0" borderId="82" xfId="0" applyNumberFormat="1" applyFont="1" applyBorder="1" applyAlignment="1">
      <alignment horizontal="center" vertical="center"/>
    </xf>
    <xf numFmtId="194" fontId="41" fillId="0" borderId="83" xfId="0" applyNumberFormat="1" applyFont="1" applyBorder="1" applyAlignment="1">
      <alignment horizontal="right" vertical="center"/>
    </xf>
    <xf numFmtId="194" fontId="41" fillId="0" borderId="84" xfId="0" applyNumberFormat="1" applyFont="1" applyBorder="1" applyAlignment="1">
      <alignment horizontal="right" vertical="center"/>
    </xf>
    <xf numFmtId="0" fontId="41" fillId="0" borderId="85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194" fontId="41" fillId="0" borderId="88" xfId="0" applyNumberFormat="1" applyFont="1" applyBorder="1" applyAlignment="1">
      <alignment horizontal="right" vertical="center"/>
    </xf>
    <xf numFmtId="0" fontId="41" fillId="0" borderId="89" xfId="0" applyFont="1" applyBorder="1" applyAlignment="1">
      <alignment horizontal="center" vertical="center"/>
    </xf>
    <xf numFmtId="194" fontId="41" fillId="0" borderId="90" xfId="0" applyNumberFormat="1" applyFont="1" applyBorder="1" applyAlignment="1">
      <alignment horizontal="right" vertical="center"/>
    </xf>
    <xf numFmtId="194" fontId="41" fillId="0" borderId="91" xfId="0" applyNumberFormat="1" applyFont="1" applyBorder="1" applyAlignment="1">
      <alignment horizontal="right" vertical="center"/>
    </xf>
    <xf numFmtId="194" fontId="41" fillId="0" borderId="92" xfId="0" applyNumberFormat="1" applyFont="1" applyBorder="1" applyAlignment="1">
      <alignment horizontal="right" vertical="center"/>
    </xf>
    <xf numFmtId="194" fontId="41" fillId="0" borderId="60" xfId="0" applyNumberFormat="1" applyFont="1" applyBorder="1" applyAlignment="1">
      <alignment horizontal="right" vertical="center"/>
    </xf>
    <xf numFmtId="0" fontId="41" fillId="0" borderId="93" xfId="0" applyFont="1" applyBorder="1" applyAlignment="1">
      <alignment horizontal="center" vertical="center"/>
    </xf>
    <xf numFmtId="194" fontId="41" fillId="0" borderId="94" xfId="0" applyNumberFormat="1" applyFont="1" applyBorder="1" applyAlignment="1">
      <alignment horizontal="right" vertical="center"/>
    </xf>
    <xf numFmtId="194" fontId="41" fillId="0" borderId="71" xfId="0" applyNumberFormat="1" applyFont="1" applyBorder="1" applyAlignment="1">
      <alignment horizontal="right" vertical="center"/>
    </xf>
    <xf numFmtId="194" fontId="41" fillId="0" borderId="95" xfId="0" applyNumberFormat="1" applyFont="1" applyBorder="1" applyAlignment="1">
      <alignment horizontal="right" vertical="center"/>
    </xf>
    <xf numFmtId="195" fontId="41" fillId="0" borderId="96" xfId="0" applyNumberFormat="1" applyFont="1" applyBorder="1" applyAlignment="1">
      <alignment horizontal="center" vertical="center"/>
    </xf>
    <xf numFmtId="0" fontId="41" fillId="0" borderId="97" xfId="0" applyFont="1" applyBorder="1" applyAlignment="1">
      <alignment horizontal="center" vertical="center"/>
    </xf>
    <xf numFmtId="194" fontId="41" fillId="0" borderId="98" xfId="0" applyNumberFormat="1" applyFont="1" applyBorder="1" applyAlignment="1">
      <alignment horizontal="right" vertical="center"/>
    </xf>
    <xf numFmtId="194" fontId="41" fillId="0" borderId="99" xfId="0" applyNumberFormat="1" applyFont="1" applyBorder="1" applyAlignment="1">
      <alignment horizontal="right" vertical="center"/>
    </xf>
    <xf numFmtId="195" fontId="41" fillId="0" borderId="100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zoomScalePageLayoutView="0" workbookViewId="0" topLeftCell="A1">
      <selection activeCell="R11" sqref="R11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05" t="s">
        <v>129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"/>
    </row>
    <row r="2" spans="1:15" ht="23.25" customHeight="1" thickBot="1">
      <c r="A2" s="2" t="s">
        <v>45</v>
      </c>
      <c r="D2" s="39"/>
      <c r="E2" s="39"/>
      <c r="L2" s="3"/>
      <c r="M2" s="3" t="s">
        <v>41</v>
      </c>
      <c r="N2" s="3"/>
      <c r="O2" s="3"/>
    </row>
    <row r="3" spans="1:16" ht="26.25" customHeight="1">
      <c r="A3" s="87" t="s">
        <v>0</v>
      </c>
      <c r="B3" s="88"/>
      <c r="C3" s="88"/>
      <c r="D3" s="88"/>
      <c r="E3" s="88"/>
      <c r="F3" s="89"/>
      <c r="G3" s="87" t="s">
        <v>128</v>
      </c>
      <c r="H3" s="107"/>
      <c r="I3" s="106" t="s">
        <v>128</v>
      </c>
      <c r="J3" s="107"/>
      <c r="K3" s="106" t="s">
        <v>1</v>
      </c>
      <c r="L3" s="107"/>
      <c r="M3" s="106" t="s">
        <v>2</v>
      </c>
      <c r="N3" s="107"/>
      <c r="O3" s="118" t="s">
        <v>3</v>
      </c>
      <c r="P3" s="4"/>
    </row>
    <row r="4" spans="1:16" ht="26.25" customHeight="1" thickBot="1">
      <c r="A4" s="90"/>
      <c r="B4" s="91"/>
      <c r="C4" s="91"/>
      <c r="D4" s="91"/>
      <c r="E4" s="91"/>
      <c r="F4" s="92"/>
      <c r="G4" s="90" t="s">
        <v>114</v>
      </c>
      <c r="H4" s="109"/>
      <c r="I4" s="108" t="s">
        <v>115</v>
      </c>
      <c r="J4" s="109"/>
      <c r="K4" s="108" t="s">
        <v>4</v>
      </c>
      <c r="L4" s="109"/>
      <c r="M4" s="108" t="s">
        <v>5</v>
      </c>
      <c r="N4" s="109"/>
      <c r="O4" s="119"/>
      <c r="P4" s="4"/>
    </row>
    <row r="5" spans="1:16" ht="24.75" customHeight="1">
      <c r="A5" s="93" t="s">
        <v>18</v>
      </c>
      <c r="B5" s="121" t="s">
        <v>116</v>
      </c>
      <c r="C5" s="5"/>
      <c r="D5" s="86" t="s">
        <v>19</v>
      </c>
      <c r="E5" s="86"/>
      <c r="F5" s="6"/>
      <c r="G5" s="7"/>
      <c r="H5" s="8">
        <v>1182813141</v>
      </c>
      <c r="I5" s="5"/>
      <c r="J5" s="8">
        <v>1180918872</v>
      </c>
      <c r="K5" s="60" t="s">
        <v>58</v>
      </c>
      <c r="L5" s="13">
        <f>H5-J5</f>
        <v>1894269</v>
      </c>
      <c r="M5" s="60" t="s">
        <v>58</v>
      </c>
      <c r="N5" s="14">
        <f>IF(AND(H5&lt;&gt;0,J5&lt;&gt;0),ROUND((H5-J5)/J5*100,1),IF(AND(H5&lt;&gt;0,J5=0),"皆増",IF(AND(H5=0,J5&lt;&gt;0),"皆減","")))</f>
        <v>0.2</v>
      </c>
      <c r="O5" s="9"/>
      <c r="P5" s="4"/>
    </row>
    <row r="6" spans="1:16" ht="24.75" customHeight="1">
      <c r="A6" s="94"/>
      <c r="B6" s="113"/>
      <c r="C6" s="10"/>
      <c r="D6" s="84" t="s">
        <v>20</v>
      </c>
      <c r="E6" s="84"/>
      <c r="F6" s="11"/>
      <c r="G6" s="12"/>
      <c r="H6" s="13">
        <v>607087048</v>
      </c>
      <c r="I6" s="10"/>
      <c r="J6" s="13">
        <v>566244824</v>
      </c>
      <c r="K6" s="47" t="s">
        <v>58</v>
      </c>
      <c r="L6" s="13">
        <f>H6-J6</f>
        <v>40842224</v>
      </c>
      <c r="M6" s="47" t="s">
        <v>58</v>
      </c>
      <c r="N6" s="14">
        <f>IF(AND(H6&lt;&gt;0,J6&lt;&gt;0),ROUND((H6-J6)/J6*100,1),IF(AND(H6&lt;&gt;0,J6=0),"皆増",IF(AND(H6=0,J6&lt;&gt;0),"皆減","")))</f>
        <v>7.2</v>
      </c>
      <c r="O6" s="9"/>
      <c r="P6" s="4"/>
    </row>
    <row r="7" spans="1:15" ht="24.75" customHeight="1">
      <c r="A7" s="94"/>
      <c r="B7" s="113"/>
      <c r="C7" s="10"/>
      <c r="D7" s="84" t="s">
        <v>21</v>
      </c>
      <c r="E7" s="84"/>
      <c r="F7" s="11"/>
      <c r="G7" s="12"/>
      <c r="H7" s="13">
        <v>10014</v>
      </c>
      <c r="I7" s="10"/>
      <c r="J7" s="13">
        <v>10019</v>
      </c>
      <c r="K7" s="47" t="s">
        <v>110</v>
      </c>
      <c r="L7" s="13">
        <f>H7-J7</f>
        <v>-5</v>
      </c>
      <c r="M7" s="47" t="s">
        <v>58</v>
      </c>
      <c r="N7" s="14">
        <f>IF(AND(H7&lt;&gt;0,J7&lt;&gt;0),ROUND((H7-J7)/J7*100,1),IF(AND(H7&lt;&gt;0,J7=0),"皆増",IF(AND(H7=0,J7&lt;&gt;0),"皆減","")))</f>
        <v>0</v>
      </c>
      <c r="O7" s="9"/>
    </row>
    <row r="8" spans="1:15" ht="24.75" customHeight="1" hidden="1">
      <c r="A8" s="94"/>
      <c r="B8" s="113"/>
      <c r="C8" s="10"/>
      <c r="D8" s="84" t="s">
        <v>22</v>
      </c>
      <c r="E8" s="84"/>
      <c r="F8" s="11"/>
      <c r="G8" s="12"/>
      <c r="H8" s="13">
        <v>0</v>
      </c>
      <c r="I8" s="10"/>
      <c r="J8" s="13">
        <v>0</v>
      </c>
      <c r="K8" s="47" t="s">
        <v>58</v>
      </c>
      <c r="L8" s="13">
        <v>0</v>
      </c>
      <c r="M8" s="47" t="s">
        <v>58</v>
      </c>
      <c r="N8" s="14" t="s">
        <v>120</v>
      </c>
      <c r="O8" s="9"/>
    </row>
    <row r="9" spans="1:15" ht="24.75" customHeight="1" hidden="1">
      <c r="A9" s="94"/>
      <c r="B9" s="113"/>
      <c r="C9" s="10"/>
      <c r="D9" s="84" t="s">
        <v>23</v>
      </c>
      <c r="E9" s="84"/>
      <c r="F9" s="11"/>
      <c r="G9" s="12"/>
      <c r="H9" s="13">
        <v>0</v>
      </c>
      <c r="I9" s="10"/>
      <c r="J9" s="13">
        <v>0</v>
      </c>
      <c r="K9" s="47" t="s">
        <v>58</v>
      </c>
      <c r="L9" s="13">
        <v>0</v>
      </c>
      <c r="M9" s="47" t="s">
        <v>58</v>
      </c>
      <c r="N9" s="14" t="s">
        <v>120</v>
      </c>
      <c r="O9" s="9"/>
    </row>
    <row r="10" spans="1:15" ht="24.75" customHeight="1">
      <c r="A10" s="94"/>
      <c r="B10" s="114"/>
      <c r="C10" s="96" t="s">
        <v>15</v>
      </c>
      <c r="D10" s="83"/>
      <c r="E10" s="83"/>
      <c r="F10" s="97"/>
      <c r="G10" s="12"/>
      <c r="H10" s="13">
        <v>1789910203</v>
      </c>
      <c r="I10" s="10"/>
      <c r="J10" s="13">
        <v>1747173715</v>
      </c>
      <c r="K10" s="47" t="s">
        <v>58</v>
      </c>
      <c r="L10" s="13">
        <f>H10-J10</f>
        <v>42736488</v>
      </c>
      <c r="M10" s="47" t="s">
        <v>58</v>
      </c>
      <c r="N10" s="14">
        <f aca="true" t="shared" si="0" ref="N10:N46">IF(AND(H10&lt;&gt;0,J10&lt;&gt;0),ROUND((H10-J10)/J10*100,1),IF(AND(H10&lt;&gt;0,J10=0),"皆増",IF(AND(H10=0,J10&lt;&gt;0),"皆減","")))</f>
        <v>2.4</v>
      </c>
      <c r="O10" s="9"/>
    </row>
    <row r="11" spans="1:15" ht="24.75" customHeight="1">
      <c r="A11" s="94"/>
      <c r="B11" s="128" t="s">
        <v>24</v>
      </c>
      <c r="C11" s="128"/>
      <c r="D11" s="128"/>
      <c r="E11" s="128"/>
      <c r="F11" s="128"/>
      <c r="G11" s="115">
        <v>0.55</v>
      </c>
      <c r="H11" s="116"/>
      <c r="I11" s="120">
        <v>0.55</v>
      </c>
      <c r="J11" s="116"/>
      <c r="K11" s="96" t="s">
        <v>42</v>
      </c>
      <c r="L11" s="117"/>
      <c r="M11" s="96" t="s">
        <v>42</v>
      </c>
      <c r="N11" s="117"/>
      <c r="O11" s="9"/>
    </row>
    <row r="12" spans="1:15" ht="24.75" customHeight="1">
      <c r="A12" s="94"/>
      <c r="B12" s="96" t="s">
        <v>25</v>
      </c>
      <c r="C12" s="83"/>
      <c r="D12" s="83"/>
      <c r="E12" s="83"/>
      <c r="F12" s="97"/>
      <c r="G12" s="43"/>
      <c r="H12" s="13">
        <v>984450612</v>
      </c>
      <c r="I12" s="53"/>
      <c r="J12" s="13">
        <v>960945543</v>
      </c>
      <c r="K12" s="47" t="str">
        <f aca="true" t="shared" si="1" ref="K12:K41">IF(L12&lt;0,"△","  ")</f>
        <v>  </v>
      </c>
      <c r="L12" s="13">
        <f>H12-J12</f>
        <v>23505069</v>
      </c>
      <c r="M12" s="47" t="str">
        <f aca="true" t="shared" si="2" ref="M12:M41">IF(N12&lt;0,"△","  ")</f>
        <v>  </v>
      </c>
      <c r="N12" s="14">
        <f t="shared" si="0"/>
        <v>2.4</v>
      </c>
      <c r="O12" s="9"/>
    </row>
    <row r="13" spans="1:15" ht="24.75" customHeight="1">
      <c r="A13" s="94"/>
      <c r="B13" s="96" t="s">
        <v>26</v>
      </c>
      <c r="C13" s="83"/>
      <c r="D13" s="83"/>
      <c r="E13" s="83"/>
      <c r="F13" s="97"/>
      <c r="G13" s="44" t="s">
        <v>110</v>
      </c>
      <c r="H13" s="13">
        <v>-8151566</v>
      </c>
      <c r="I13" s="53" t="s">
        <v>110</v>
      </c>
      <c r="J13" s="13">
        <v>-8151566</v>
      </c>
      <c r="K13" s="47" t="str">
        <f t="shared" si="1"/>
        <v>  </v>
      </c>
      <c r="L13" s="13">
        <f>H13-J13</f>
        <v>0</v>
      </c>
      <c r="M13" s="96" t="s">
        <v>44</v>
      </c>
      <c r="N13" s="117"/>
      <c r="O13" s="9"/>
    </row>
    <row r="14" spans="1:15" ht="24.75" customHeight="1">
      <c r="A14" s="94"/>
      <c r="B14" s="98" t="s">
        <v>50</v>
      </c>
      <c r="C14" s="99"/>
      <c r="D14" s="99"/>
      <c r="E14" s="99"/>
      <c r="F14" s="11" t="s">
        <v>43</v>
      </c>
      <c r="G14" s="43"/>
      <c r="H14" s="15">
        <v>976299046</v>
      </c>
      <c r="I14" s="53"/>
      <c r="J14" s="15">
        <v>952793977</v>
      </c>
      <c r="K14" s="56" t="str">
        <f t="shared" si="1"/>
        <v>  </v>
      </c>
      <c r="L14" s="15">
        <f>L12+L13</f>
        <v>23505069</v>
      </c>
      <c r="M14" s="47" t="str">
        <f t="shared" si="2"/>
        <v>  </v>
      </c>
      <c r="N14" s="14">
        <f t="shared" si="0"/>
        <v>2.5</v>
      </c>
      <c r="O14" s="9"/>
    </row>
    <row r="15" spans="1:15" ht="24.75" customHeight="1">
      <c r="A15" s="94"/>
      <c r="B15" s="100" t="s">
        <v>27</v>
      </c>
      <c r="C15" s="16"/>
      <c r="D15" s="81" t="s">
        <v>49</v>
      </c>
      <c r="E15" s="17" t="s">
        <v>46</v>
      </c>
      <c r="F15" s="18"/>
      <c r="G15" s="43"/>
      <c r="H15" s="15">
        <v>927484094</v>
      </c>
      <c r="I15" s="53"/>
      <c r="J15" s="15">
        <v>905154278</v>
      </c>
      <c r="K15" s="56" t="str">
        <f t="shared" si="1"/>
        <v>  </v>
      </c>
      <c r="L15" s="15">
        <f>H15-J15</f>
        <v>22329816</v>
      </c>
      <c r="M15" s="47" t="str">
        <f t="shared" si="2"/>
        <v>  </v>
      </c>
      <c r="N15" s="14">
        <f t="shared" si="0"/>
        <v>2.5</v>
      </c>
      <c r="O15" s="9"/>
    </row>
    <row r="16" spans="1:15" ht="24.75" customHeight="1" thickBot="1">
      <c r="A16" s="95"/>
      <c r="B16" s="101"/>
      <c r="C16" s="19"/>
      <c r="D16" s="42" t="s">
        <v>48</v>
      </c>
      <c r="E16" s="79" t="s">
        <v>47</v>
      </c>
      <c r="F16" s="18"/>
      <c r="G16" s="45"/>
      <c r="H16" s="20">
        <v>48814952</v>
      </c>
      <c r="I16" s="54"/>
      <c r="J16" s="20">
        <v>47639699</v>
      </c>
      <c r="K16" s="57" t="str">
        <f t="shared" si="1"/>
        <v>  </v>
      </c>
      <c r="L16" s="20">
        <f>H16-J16</f>
        <v>1175253</v>
      </c>
      <c r="M16" s="61" t="str">
        <f t="shared" si="2"/>
        <v>  </v>
      </c>
      <c r="N16" s="21">
        <f t="shared" si="0"/>
        <v>2.5</v>
      </c>
      <c r="O16" s="22"/>
    </row>
    <row r="17" spans="1:15" ht="24.75" customHeight="1">
      <c r="A17" s="23"/>
      <c r="B17" s="128" t="s">
        <v>51</v>
      </c>
      <c r="C17" s="128"/>
      <c r="D17" s="128"/>
      <c r="E17" s="128"/>
      <c r="F17" s="24" t="s">
        <v>6</v>
      </c>
      <c r="G17" s="46"/>
      <c r="H17" s="25">
        <v>1123187635</v>
      </c>
      <c r="I17" s="55"/>
      <c r="J17" s="25">
        <v>1123187635</v>
      </c>
      <c r="K17" s="58" t="str">
        <f t="shared" si="1"/>
        <v>  </v>
      </c>
      <c r="L17" s="25">
        <f>L35+L37</f>
        <v>0</v>
      </c>
      <c r="M17" s="62" t="str">
        <f t="shared" si="2"/>
        <v>  </v>
      </c>
      <c r="N17" s="27">
        <f t="shared" si="0"/>
        <v>0</v>
      </c>
      <c r="O17" s="28"/>
    </row>
    <row r="18" spans="1:15" ht="24.75" customHeight="1">
      <c r="A18" s="29"/>
      <c r="B18" s="100" t="s">
        <v>28</v>
      </c>
      <c r="C18" s="30"/>
      <c r="D18" s="84" t="s">
        <v>8</v>
      </c>
      <c r="E18" s="84"/>
      <c r="F18" s="11"/>
      <c r="G18" s="43"/>
      <c r="H18" s="13">
        <v>806875023</v>
      </c>
      <c r="I18" s="53"/>
      <c r="J18" s="13">
        <v>806875023</v>
      </c>
      <c r="K18" s="47" t="str">
        <f t="shared" si="1"/>
        <v>  </v>
      </c>
      <c r="L18" s="13">
        <f>H18-J18</f>
        <v>0</v>
      </c>
      <c r="M18" s="47" t="str">
        <f t="shared" si="2"/>
        <v>  </v>
      </c>
      <c r="N18" s="14">
        <f t="shared" si="0"/>
        <v>0</v>
      </c>
      <c r="O18" s="9"/>
    </row>
    <row r="19" spans="1:15" ht="24.75" customHeight="1">
      <c r="A19" s="29"/>
      <c r="B19" s="113"/>
      <c r="C19" s="30"/>
      <c r="D19" s="84" t="s">
        <v>9</v>
      </c>
      <c r="E19" s="84"/>
      <c r="F19" s="11"/>
      <c r="G19" s="43"/>
      <c r="H19" s="13">
        <v>3154307</v>
      </c>
      <c r="I19" s="53"/>
      <c r="J19" s="13">
        <v>3154307</v>
      </c>
      <c r="K19" s="47" t="str">
        <f t="shared" si="1"/>
        <v>  </v>
      </c>
      <c r="L19" s="13">
        <f>H19-J19</f>
        <v>0</v>
      </c>
      <c r="M19" s="47" t="str">
        <f t="shared" si="2"/>
        <v>  </v>
      </c>
      <c r="N19" s="14">
        <f t="shared" si="0"/>
        <v>0</v>
      </c>
      <c r="O19" s="9"/>
    </row>
    <row r="20" spans="1:15" ht="24.75" customHeight="1">
      <c r="A20" s="29"/>
      <c r="B20" s="113"/>
      <c r="C20" s="30"/>
      <c r="D20" s="84" t="s">
        <v>10</v>
      </c>
      <c r="E20" s="84"/>
      <c r="F20" s="11"/>
      <c r="G20" s="43"/>
      <c r="H20" s="13">
        <v>67191459</v>
      </c>
      <c r="I20" s="53"/>
      <c r="J20" s="13">
        <v>67191459</v>
      </c>
      <c r="K20" s="47" t="str">
        <f t="shared" si="1"/>
        <v>  </v>
      </c>
      <c r="L20" s="13">
        <f>H20-J20</f>
        <v>0</v>
      </c>
      <c r="M20" s="47" t="str">
        <f t="shared" si="2"/>
        <v>  </v>
      </c>
      <c r="N20" s="14">
        <f t="shared" si="0"/>
        <v>0</v>
      </c>
      <c r="O20" s="9"/>
    </row>
    <row r="21" spans="1:15" ht="24.75" customHeight="1">
      <c r="A21" s="29"/>
      <c r="B21" s="113"/>
      <c r="C21" s="30"/>
      <c r="D21" s="84" t="s">
        <v>29</v>
      </c>
      <c r="E21" s="84"/>
      <c r="F21" s="11"/>
      <c r="G21" s="43"/>
      <c r="H21" s="13">
        <v>0</v>
      </c>
      <c r="I21" s="53"/>
      <c r="J21" s="13">
        <v>0</v>
      </c>
      <c r="K21" s="47" t="str">
        <f t="shared" si="1"/>
        <v>  </v>
      </c>
      <c r="L21" s="13">
        <f>H21-J21</f>
        <v>0</v>
      </c>
      <c r="M21" s="47" t="str">
        <f t="shared" si="2"/>
        <v>  </v>
      </c>
      <c r="N21" s="14">
        <f t="shared" si="0"/>
      </c>
      <c r="O21" s="9"/>
    </row>
    <row r="22" spans="1:15" ht="24.75" customHeight="1">
      <c r="A22" s="29"/>
      <c r="B22" s="114"/>
      <c r="C22" s="10"/>
      <c r="D22" s="83" t="s">
        <v>30</v>
      </c>
      <c r="E22" s="83"/>
      <c r="F22" s="11"/>
      <c r="G22" s="43"/>
      <c r="H22" s="13">
        <v>877220789</v>
      </c>
      <c r="I22" s="53"/>
      <c r="J22" s="13">
        <v>877220789</v>
      </c>
      <c r="K22" s="47" t="str">
        <f t="shared" si="1"/>
        <v>  </v>
      </c>
      <c r="L22" s="13">
        <f>SUM(L18:L21)</f>
        <v>0</v>
      </c>
      <c r="M22" s="47" t="str">
        <f t="shared" si="2"/>
        <v>  </v>
      </c>
      <c r="N22" s="14">
        <f t="shared" si="0"/>
        <v>0</v>
      </c>
      <c r="O22" s="9"/>
    </row>
    <row r="23" spans="1:15" ht="24.75" customHeight="1">
      <c r="A23" s="29"/>
      <c r="B23" s="10"/>
      <c r="C23" s="84" t="s">
        <v>31</v>
      </c>
      <c r="D23" s="84"/>
      <c r="E23" s="84"/>
      <c r="F23" s="11"/>
      <c r="G23" s="43"/>
      <c r="H23" s="13">
        <v>3013511</v>
      </c>
      <c r="I23" s="53"/>
      <c r="J23" s="13">
        <v>3013511</v>
      </c>
      <c r="K23" s="47" t="str">
        <f t="shared" si="1"/>
        <v>  </v>
      </c>
      <c r="L23" s="13">
        <f aca="true" t="shared" si="3" ref="L23:L29">H23-J23</f>
        <v>0</v>
      </c>
      <c r="M23" s="47" t="str">
        <f t="shared" si="2"/>
        <v>  </v>
      </c>
      <c r="N23" s="14">
        <f t="shared" si="0"/>
        <v>0</v>
      </c>
      <c r="O23" s="9"/>
    </row>
    <row r="24" spans="1:16" ht="24.75" customHeight="1">
      <c r="A24" s="31"/>
      <c r="B24" s="10"/>
      <c r="C24" s="84" t="s">
        <v>11</v>
      </c>
      <c r="D24" s="84"/>
      <c r="E24" s="84"/>
      <c r="F24" s="11"/>
      <c r="G24" s="43"/>
      <c r="H24" s="13">
        <v>11133180</v>
      </c>
      <c r="I24" s="53"/>
      <c r="J24" s="13">
        <v>11133180</v>
      </c>
      <c r="K24" s="47" t="str">
        <f t="shared" si="1"/>
        <v>  </v>
      </c>
      <c r="L24" s="13">
        <f t="shared" si="3"/>
        <v>0</v>
      </c>
      <c r="M24" s="47" t="str">
        <f t="shared" si="2"/>
        <v>  </v>
      </c>
      <c r="N24" s="14">
        <f t="shared" si="0"/>
        <v>0</v>
      </c>
      <c r="O24" s="9"/>
      <c r="P24" s="4"/>
    </row>
    <row r="25" spans="1:16" ht="24.75" customHeight="1">
      <c r="A25" s="29"/>
      <c r="B25" s="10"/>
      <c r="C25" s="84" t="s">
        <v>12</v>
      </c>
      <c r="D25" s="84"/>
      <c r="E25" s="84"/>
      <c r="F25" s="11"/>
      <c r="G25" s="43"/>
      <c r="H25" s="13">
        <v>7632169</v>
      </c>
      <c r="I25" s="53"/>
      <c r="J25" s="13">
        <v>7632169</v>
      </c>
      <c r="K25" s="47" t="str">
        <f t="shared" si="1"/>
        <v>  </v>
      </c>
      <c r="L25" s="13">
        <f t="shared" si="3"/>
        <v>0</v>
      </c>
      <c r="M25" s="47" t="str">
        <f t="shared" si="2"/>
        <v>  </v>
      </c>
      <c r="N25" s="14">
        <f t="shared" si="0"/>
        <v>0</v>
      </c>
      <c r="O25" s="9"/>
      <c r="P25" s="4"/>
    </row>
    <row r="26" spans="1:16" ht="24.75" customHeight="1">
      <c r="A26" s="29"/>
      <c r="B26" s="10"/>
      <c r="C26" s="84" t="s">
        <v>13</v>
      </c>
      <c r="D26" s="84"/>
      <c r="E26" s="84"/>
      <c r="F26" s="11"/>
      <c r="G26" s="43"/>
      <c r="H26" s="13">
        <v>191538213</v>
      </c>
      <c r="I26" s="53"/>
      <c r="J26" s="13">
        <v>191538213</v>
      </c>
      <c r="K26" s="47" t="str">
        <f t="shared" si="1"/>
        <v>  </v>
      </c>
      <c r="L26" s="13">
        <f t="shared" si="3"/>
        <v>0</v>
      </c>
      <c r="M26" s="47" t="str">
        <f t="shared" si="2"/>
        <v>  </v>
      </c>
      <c r="N26" s="14">
        <f t="shared" si="0"/>
        <v>0</v>
      </c>
      <c r="O26" s="9"/>
      <c r="P26" s="4"/>
    </row>
    <row r="27" spans="1:15" ht="24.75" customHeight="1">
      <c r="A27" s="29"/>
      <c r="B27" s="10"/>
      <c r="C27" s="84" t="s">
        <v>14</v>
      </c>
      <c r="D27" s="84"/>
      <c r="E27" s="84"/>
      <c r="F27" s="11"/>
      <c r="G27" s="43"/>
      <c r="H27" s="13">
        <v>32975</v>
      </c>
      <c r="I27" s="53"/>
      <c r="J27" s="13">
        <v>32975</v>
      </c>
      <c r="K27" s="47" t="str">
        <f t="shared" si="1"/>
        <v>  </v>
      </c>
      <c r="L27" s="13">
        <f t="shared" si="3"/>
        <v>0</v>
      </c>
      <c r="M27" s="47" t="str">
        <f t="shared" si="2"/>
        <v>  </v>
      </c>
      <c r="N27" s="14">
        <f t="shared" si="0"/>
        <v>0</v>
      </c>
      <c r="O27" s="9"/>
    </row>
    <row r="28" spans="1:15" ht="24.75" customHeight="1">
      <c r="A28" s="29"/>
      <c r="B28" s="10"/>
      <c r="C28" s="84" t="s">
        <v>32</v>
      </c>
      <c r="D28" s="84"/>
      <c r="E28" s="84"/>
      <c r="F28" s="11"/>
      <c r="G28" s="43"/>
      <c r="H28" s="13">
        <v>5106897</v>
      </c>
      <c r="I28" s="53"/>
      <c r="J28" s="13">
        <v>5106897</v>
      </c>
      <c r="K28" s="47" t="str">
        <f t="shared" si="1"/>
        <v>  </v>
      </c>
      <c r="L28" s="13">
        <f t="shared" si="3"/>
        <v>0</v>
      </c>
      <c r="M28" s="47" t="str">
        <f t="shared" si="2"/>
        <v>  </v>
      </c>
      <c r="N28" s="14">
        <f t="shared" si="0"/>
        <v>0</v>
      </c>
      <c r="O28" s="9"/>
    </row>
    <row r="29" spans="1:15" ht="24.75" customHeight="1">
      <c r="A29" s="29"/>
      <c r="B29" s="10"/>
      <c r="C29" s="84" t="s">
        <v>117</v>
      </c>
      <c r="D29" s="84"/>
      <c r="E29" s="84"/>
      <c r="F29" s="11"/>
      <c r="G29" s="43"/>
      <c r="H29" s="13">
        <v>4204096</v>
      </c>
      <c r="I29" s="53"/>
      <c r="J29" s="13">
        <v>4204096</v>
      </c>
      <c r="K29" s="47"/>
      <c r="L29" s="13">
        <f t="shared" si="3"/>
        <v>0</v>
      </c>
      <c r="M29" s="47" t="str">
        <f>IF(N29&lt;0,"△","  ")</f>
        <v>  </v>
      </c>
      <c r="N29" s="14">
        <f t="shared" si="0"/>
        <v>0</v>
      </c>
      <c r="O29" s="32"/>
    </row>
    <row r="30" spans="1:15" ht="24.75" customHeight="1">
      <c r="A30" s="29"/>
      <c r="B30" s="10"/>
      <c r="C30" s="83" t="s">
        <v>15</v>
      </c>
      <c r="D30" s="83"/>
      <c r="E30" s="83"/>
      <c r="F30" s="11"/>
      <c r="G30" s="43"/>
      <c r="H30" s="13">
        <v>1099881830</v>
      </c>
      <c r="I30" s="53"/>
      <c r="J30" s="13">
        <v>1099881830</v>
      </c>
      <c r="K30" s="47" t="str">
        <f t="shared" si="1"/>
        <v>  </v>
      </c>
      <c r="L30" s="13">
        <f>SUM(L22:L29)</f>
        <v>0</v>
      </c>
      <c r="M30" s="47" t="str">
        <f t="shared" si="2"/>
        <v>  </v>
      </c>
      <c r="N30" s="14">
        <f t="shared" si="0"/>
        <v>0</v>
      </c>
      <c r="O30" s="9"/>
    </row>
    <row r="31" spans="1:15" ht="24.75" customHeight="1">
      <c r="A31" s="29"/>
      <c r="B31" s="10"/>
      <c r="C31" s="84" t="s">
        <v>57</v>
      </c>
      <c r="D31" s="84"/>
      <c r="E31" s="84"/>
      <c r="F31" s="11"/>
      <c r="G31" s="43"/>
      <c r="H31" s="13">
        <v>3772744</v>
      </c>
      <c r="I31" s="53"/>
      <c r="J31" s="13">
        <v>3772744</v>
      </c>
      <c r="K31" s="47" t="str">
        <f t="shared" si="1"/>
        <v>  </v>
      </c>
      <c r="L31" s="13">
        <f>H31-J31</f>
        <v>0</v>
      </c>
      <c r="M31" s="47" t="str">
        <f t="shared" si="2"/>
        <v>  </v>
      </c>
      <c r="N31" s="14">
        <f t="shared" si="0"/>
        <v>0</v>
      </c>
      <c r="O31" s="9"/>
    </row>
    <row r="32" spans="1:15" ht="24.75" customHeight="1">
      <c r="A32" s="29"/>
      <c r="B32" s="10"/>
      <c r="C32" s="84" t="s">
        <v>16</v>
      </c>
      <c r="D32" s="84"/>
      <c r="E32" s="84"/>
      <c r="F32" s="11"/>
      <c r="G32" s="43"/>
      <c r="H32" s="13">
        <v>9390028</v>
      </c>
      <c r="I32" s="53"/>
      <c r="J32" s="13">
        <v>9390028</v>
      </c>
      <c r="K32" s="47" t="str">
        <f t="shared" si="1"/>
        <v>  </v>
      </c>
      <c r="L32" s="13">
        <f>H32-J32</f>
        <v>0</v>
      </c>
      <c r="M32" s="47" t="str">
        <f t="shared" si="2"/>
        <v>  </v>
      </c>
      <c r="N32" s="14">
        <f t="shared" si="0"/>
        <v>0</v>
      </c>
      <c r="O32" s="9"/>
    </row>
    <row r="33" spans="1:15" ht="24.75" customHeight="1">
      <c r="A33" s="29"/>
      <c r="B33" s="10"/>
      <c r="C33" s="84" t="s">
        <v>17</v>
      </c>
      <c r="D33" s="84"/>
      <c r="E33" s="84"/>
      <c r="F33" s="11"/>
      <c r="G33" s="43"/>
      <c r="H33" s="13">
        <v>903193</v>
      </c>
      <c r="I33" s="53"/>
      <c r="J33" s="13">
        <v>903193</v>
      </c>
      <c r="K33" s="47" t="str">
        <f t="shared" si="1"/>
        <v>  </v>
      </c>
      <c r="L33" s="13">
        <f>H33-J33</f>
        <v>0</v>
      </c>
      <c r="M33" s="47" t="str">
        <f t="shared" si="2"/>
        <v>  </v>
      </c>
      <c r="N33" s="14">
        <f t="shared" si="0"/>
        <v>0</v>
      </c>
      <c r="O33" s="9"/>
    </row>
    <row r="34" spans="1:15" ht="24.75" customHeight="1">
      <c r="A34" s="29"/>
      <c r="B34" s="10"/>
      <c r="C34" s="84" t="s">
        <v>33</v>
      </c>
      <c r="D34" s="84"/>
      <c r="E34" s="84"/>
      <c r="F34" s="11"/>
      <c r="G34" s="43"/>
      <c r="H34" s="13">
        <v>1068453</v>
      </c>
      <c r="I34" s="53"/>
      <c r="J34" s="13">
        <v>1068453</v>
      </c>
      <c r="K34" s="47" t="str">
        <f t="shared" si="1"/>
        <v>  </v>
      </c>
      <c r="L34" s="13">
        <f>H34-J34</f>
        <v>0</v>
      </c>
      <c r="M34" s="47" t="str">
        <f t="shared" si="2"/>
        <v>  </v>
      </c>
      <c r="N34" s="14">
        <f t="shared" si="0"/>
        <v>0</v>
      </c>
      <c r="O34" s="9"/>
    </row>
    <row r="35" spans="1:15" ht="24.75" customHeight="1">
      <c r="A35" s="29"/>
      <c r="B35" s="10"/>
      <c r="C35" s="83" t="s">
        <v>34</v>
      </c>
      <c r="D35" s="83"/>
      <c r="E35" s="83"/>
      <c r="F35" s="11"/>
      <c r="G35" s="43"/>
      <c r="H35" s="13">
        <v>1115016248</v>
      </c>
      <c r="I35" s="53"/>
      <c r="J35" s="13">
        <v>1115016248</v>
      </c>
      <c r="K35" s="47" t="str">
        <f t="shared" si="1"/>
        <v>  </v>
      </c>
      <c r="L35" s="13">
        <f>SUM(L30:L34)</f>
        <v>0</v>
      </c>
      <c r="M35" s="47" t="str">
        <f t="shared" si="2"/>
        <v>  </v>
      </c>
      <c r="N35" s="14">
        <f t="shared" si="0"/>
        <v>0</v>
      </c>
      <c r="O35" s="9"/>
    </row>
    <row r="36" spans="1:15" ht="24.75" customHeight="1">
      <c r="A36" s="29"/>
      <c r="B36" s="10"/>
      <c r="C36" s="84" t="s">
        <v>118</v>
      </c>
      <c r="D36" s="84"/>
      <c r="E36" s="84"/>
      <c r="F36" s="11"/>
      <c r="G36" s="47" t="s">
        <v>110</v>
      </c>
      <c r="H36" s="13">
        <v>-4909879</v>
      </c>
      <c r="I36" s="47" t="s">
        <v>110</v>
      </c>
      <c r="J36" s="13">
        <v>-4909879</v>
      </c>
      <c r="K36" s="47" t="str">
        <f>IF(L36&lt;0,"△","  ")</f>
        <v>  </v>
      </c>
      <c r="L36" s="13">
        <f>H36-J36</f>
        <v>0</v>
      </c>
      <c r="M36" s="47"/>
      <c r="N36" s="14" t="s">
        <v>121</v>
      </c>
      <c r="O36" s="77"/>
    </row>
    <row r="37" spans="1:15" ht="24.75" customHeight="1">
      <c r="A37" s="65"/>
      <c r="B37" s="10"/>
      <c r="C37" s="84" t="s">
        <v>119</v>
      </c>
      <c r="D37" s="84"/>
      <c r="E37" s="84"/>
      <c r="F37" s="11"/>
      <c r="G37" s="43"/>
      <c r="H37" s="13">
        <v>13081266</v>
      </c>
      <c r="I37" s="53"/>
      <c r="J37" s="13">
        <v>13081266</v>
      </c>
      <c r="K37" s="47" t="str">
        <f>IF(L37&lt;0,"△","  ")</f>
        <v>  </v>
      </c>
      <c r="L37" s="13">
        <f>H37-J37</f>
        <v>0</v>
      </c>
      <c r="M37" s="47"/>
      <c r="N37" s="14">
        <f t="shared" si="0"/>
        <v>0</v>
      </c>
      <c r="O37" s="33"/>
    </row>
    <row r="38" spans="1:15" ht="24.75" customHeight="1">
      <c r="A38" s="66"/>
      <c r="B38" s="128" t="s">
        <v>52</v>
      </c>
      <c r="C38" s="128"/>
      <c r="D38" s="128"/>
      <c r="E38" s="128"/>
      <c r="F38" s="11" t="s">
        <v>7</v>
      </c>
      <c r="G38" s="43"/>
      <c r="H38" s="15">
        <v>2029726109</v>
      </c>
      <c r="I38" s="53"/>
      <c r="J38" s="15">
        <v>1997699351</v>
      </c>
      <c r="K38" s="56" t="str">
        <f t="shared" si="1"/>
        <v>  </v>
      </c>
      <c r="L38" s="15">
        <f>L39+L40</f>
        <v>32026758</v>
      </c>
      <c r="M38" s="47" t="str">
        <f t="shared" si="2"/>
        <v>  </v>
      </c>
      <c r="N38" s="14">
        <f t="shared" si="0"/>
        <v>1.6</v>
      </c>
      <c r="O38" s="34"/>
    </row>
    <row r="39" spans="1:15" ht="24.75" customHeight="1">
      <c r="A39" s="29"/>
      <c r="B39" s="35"/>
      <c r="C39" s="84" t="s">
        <v>35</v>
      </c>
      <c r="D39" s="84"/>
      <c r="E39" s="84"/>
      <c r="F39" s="11"/>
      <c r="G39" s="43"/>
      <c r="H39" s="13">
        <v>1808898025</v>
      </c>
      <c r="I39" s="53"/>
      <c r="J39" s="13">
        <v>1780321303</v>
      </c>
      <c r="K39" s="47" t="str">
        <f t="shared" si="1"/>
        <v>  </v>
      </c>
      <c r="L39" s="13">
        <f aca="true" t="shared" si="4" ref="L39:L45">H39-J39</f>
        <v>28576722</v>
      </c>
      <c r="M39" s="47" t="str">
        <f t="shared" si="2"/>
        <v>  </v>
      </c>
      <c r="N39" s="14">
        <f t="shared" si="0"/>
        <v>1.6</v>
      </c>
      <c r="O39" s="34"/>
    </row>
    <row r="40" spans="1:15" ht="24.75" customHeight="1">
      <c r="A40" s="65"/>
      <c r="B40" s="10"/>
      <c r="C40" s="84" t="s">
        <v>36</v>
      </c>
      <c r="D40" s="84"/>
      <c r="E40" s="84"/>
      <c r="F40" s="11"/>
      <c r="G40" s="43"/>
      <c r="H40" s="13">
        <v>220828084</v>
      </c>
      <c r="I40" s="53"/>
      <c r="J40" s="13">
        <v>217378048</v>
      </c>
      <c r="K40" s="59" t="str">
        <f t="shared" si="1"/>
        <v>  </v>
      </c>
      <c r="L40" s="36">
        <f t="shared" si="4"/>
        <v>3450036</v>
      </c>
      <c r="M40" s="47" t="str">
        <f t="shared" si="2"/>
        <v>  </v>
      </c>
      <c r="N40" s="14">
        <f t="shared" si="0"/>
        <v>1.6</v>
      </c>
      <c r="O40" s="34"/>
    </row>
    <row r="41" spans="1:15" ht="24.75" customHeight="1" thickBot="1">
      <c r="A41" s="67"/>
      <c r="B41" s="64" t="s">
        <v>37</v>
      </c>
      <c r="C41" s="64"/>
      <c r="D41" s="64"/>
      <c r="E41" s="42"/>
      <c r="F41" s="37"/>
      <c r="G41" s="48"/>
      <c r="H41" s="20">
        <v>906538474</v>
      </c>
      <c r="I41" s="54"/>
      <c r="J41" s="20">
        <v>874511716</v>
      </c>
      <c r="K41" s="57" t="str">
        <f t="shared" si="1"/>
        <v>  </v>
      </c>
      <c r="L41" s="78" t="s">
        <v>113</v>
      </c>
      <c r="M41" s="61" t="str">
        <f t="shared" si="2"/>
        <v>  </v>
      </c>
      <c r="N41" s="21" t="s">
        <v>113</v>
      </c>
      <c r="O41" s="22"/>
    </row>
    <row r="42" spans="1:15" ht="24.75" customHeight="1">
      <c r="A42" s="94"/>
      <c r="B42" s="38"/>
      <c r="C42" s="86" t="s">
        <v>38</v>
      </c>
      <c r="D42" s="86"/>
      <c r="E42" s="86"/>
      <c r="F42" s="6"/>
      <c r="G42" s="49"/>
      <c r="H42" s="40">
        <v>925143069</v>
      </c>
      <c r="I42" s="63"/>
      <c r="J42" s="40">
        <v>894180412</v>
      </c>
      <c r="K42" s="129" t="str">
        <f>IF(L42&lt;0,"△","  ")</f>
        <v>  </v>
      </c>
      <c r="L42" s="130">
        <f t="shared" si="4"/>
        <v>30962657</v>
      </c>
      <c r="M42" s="63" t="s">
        <v>58</v>
      </c>
      <c r="N42" s="14">
        <f t="shared" si="0"/>
        <v>3.5</v>
      </c>
      <c r="O42" s="9"/>
    </row>
    <row r="43" spans="1:15" ht="24.75" customHeight="1" thickBot="1">
      <c r="A43" s="104"/>
      <c r="B43" s="19"/>
      <c r="C43" s="85" t="s">
        <v>39</v>
      </c>
      <c r="D43" s="85"/>
      <c r="E43" s="85"/>
      <c r="F43" s="37"/>
      <c r="G43" s="50" t="str">
        <f>IF(H43&lt;0,"△","  ")</f>
        <v>  </v>
      </c>
      <c r="H43" s="20">
        <v>18604595</v>
      </c>
      <c r="I43" s="54" t="s">
        <v>58</v>
      </c>
      <c r="J43" s="20">
        <v>19668696</v>
      </c>
      <c r="K43" s="54" t="str">
        <f>IF(L43&lt;0,"△","  ")</f>
        <v>△</v>
      </c>
      <c r="L43" s="131">
        <f t="shared" si="4"/>
        <v>-1064101</v>
      </c>
      <c r="M43" s="61" t="s">
        <v>110</v>
      </c>
      <c r="N43" s="14">
        <f t="shared" si="0"/>
        <v>-5.4</v>
      </c>
      <c r="O43" s="22"/>
    </row>
    <row r="44" spans="1:15" ht="24.75" customHeight="1">
      <c r="A44" s="93" t="s">
        <v>40</v>
      </c>
      <c r="B44" s="26"/>
      <c r="C44" s="132" t="s">
        <v>53</v>
      </c>
      <c r="D44" s="132"/>
      <c r="E44" s="132"/>
      <c r="F44" s="24"/>
      <c r="G44" s="51"/>
      <c r="H44" s="25">
        <v>925143069</v>
      </c>
      <c r="I44" s="55"/>
      <c r="J44" s="25">
        <v>894180412</v>
      </c>
      <c r="K44" s="58" t="str">
        <f>IF(L44&lt;0,"△","  ")</f>
        <v>  </v>
      </c>
      <c r="L44" s="25">
        <f t="shared" si="4"/>
        <v>30962657</v>
      </c>
      <c r="M44" s="62" t="str">
        <f>IF(N44&lt;0,"△","  ")</f>
        <v>  </v>
      </c>
      <c r="N44" s="27">
        <f t="shared" si="0"/>
        <v>3.5</v>
      </c>
      <c r="O44" s="28" t="s">
        <v>111</v>
      </c>
    </row>
    <row r="45" spans="1:15" ht="24.75" customHeight="1">
      <c r="A45" s="102"/>
      <c r="B45" s="10"/>
      <c r="C45" s="128" t="s">
        <v>54</v>
      </c>
      <c r="D45" s="128"/>
      <c r="E45" s="128"/>
      <c r="F45" s="11"/>
      <c r="G45" s="52"/>
      <c r="H45" s="15">
        <v>51155977</v>
      </c>
      <c r="I45" s="53"/>
      <c r="J45" s="15">
        <v>47639699</v>
      </c>
      <c r="K45" s="56" t="str">
        <f>IF(L45&lt;0,"△","  ")</f>
        <v>  </v>
      </c>
      <c r="L45" s="15">
        <f t="shared" si="4"/>
        <v>3516278</v>
      </c>
      <c r="M45" s="47" t="str">
        <f>IF(N45&lt;0,"△","  ")</f>
        <v>  </v>
      </c>
      <c r="N45" s="14">
        <f t="shared" si="0"/>
        <v>7.4</v>
      </c>
      <c r="O45" s="41">
        <v>2341025</v>
      </c>
    </row>
    <row r="46" spans="1:15" ht="24.75" customHeight="1" thickBot="1">
      <c r="A46" s="103"/>
      <c r="B46" s="110" t="s">
        <v>15</v>
      </c>
      <c r="C46" s="111"/>
      <c r="D46" s="111"/>
      <c r="E46" s="111"/>
      <c r="F46" s="112"/>
      <c r="G46" s="45"/>
      <c r="H46" s="20">
        <v>976299046</v>
      </c>
      <c r="I46" s="54"/>
      <c r="J46" s="20">
        <v>941820111</v>
      </c>
      <c r="K46" s="57" t="str">
        <f>IF(L46&lt;0,"△","  ")</f>
        <v>  </v>
      </c>
      <c r="L46" s="20">
        <f>L44+L45</f>
        <v>34478935</v>
      </c>
      <c r="M46" s="61" t="str">
        <f>IF(N46&lt;0,"△","  ")</f>
        <v>  </v>
      </c>
      <c r="N46" s="21">
        <f t="shared" si="0"/>
        <v>3.7</v>
      </c>
      <c r="O46" s="22"/>
    </row>
    <row r="48" spans="1:16" s="136" customFormat="1" ht="18" customHeight="1">
      <c r="A48" s="133" t="s">
        <v>122</v>
      </c>
      <c r="B48" s="134"/>
      <c r="C48" s="135"/>
      <c r="D48" s="135"/>
      <c r="E48" s="133"/>
      <c r="F48" s="133"/>
      <c r="G48" s="133"/>
      <c r="H48" s="133"/>
      <c r="I48" s="133"/>
      <c r="J48" s="134"/>
      <c r="K48" s="135"/>
      <c r="L48" s="135"/>
      <c r="M48" s="133"/>
      <c r="N48" s="133"/>
      <c r="O48" s="133"/>
      <c r="P48" s="133"/>
    </row>
    <row r="49" spans="2:10" s="136" customFormat="1" ht="15.75" customHeight="1">
      <c r="B49" s="137" t="s">
        <v>55</v>
      </c>
      <c r="E49" s="138" t="s">
        <v>56</v>
      </c>
      <c r="F49" s="138"/>
      <c r="G49" s="138"/>
      <c r="H49" s="138"/>
      <c r="I49" s="139"/>
      <c r="J49" s="139"/>
    </row>
  </sheetData>
  <sheetProtection/>
  <mergeCells count="62">
    <mergeCell ref="C29:E29"/>
    <mergeCell ref="E49:J49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  <mergeCell ref="I3:J3"/>
    <mergeCell ref="B46:F46"/>
    <mergeCell ref="B38:E38"/>
    <mergeCell ref="B18:B22"/>
    <mergeCell ref="G11:H11"/>
    <mergeCell ref="G3:H3"/>
    <mergeCell ref="I4:J4"/>
    <mergeCell ref="D9:E9"/>
    <mergeCell ref="D8:E8"/>
    <mergeCell ref="A44:A46"/>
    <mergeCell ref="A42:A43"/>
    <mergeCell ref="C39:E39"/>
    <mergeCell ref="C23:E23"/>
    <mergeCell ref="A1:O1"/>
    <mergeCell ref="K3:L3"/>
    <mergeCell ref="K4:L4"/>
    <mergeCell ref="M3:N3"/>
    <mergeCell ref="M4:N4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D22:E22"/>
    <mergeCell ref="D21:E21"/>
    <mergeCell ref="D20:E20"/>
    <mergeCell ref="D19:E19"/>
    <mergeCell ref="D18:E18"/>
    <mergeCell ref="B17:E17"/>
    <mergeCell ref="C24:E24"/>
    <mergeCell ref="C25:E25"/>
    <mergeCell ref="C26:E26"/>
    <mergeCell ref="C27:E27"/>
    <mergeCell ref="C45:E45"/>
    <mergeCell ref="C44:E44"/>
    <mergeCell ref="C43:E43"/>
    <mergeCell ref="C42:E42"/>
    <mergeCell ref="C40:E40"/>
    <mergeCell ref="C28:E28"/>
    <mergeCell ref="C30:E30"/>
    <mergeCell ref="C37:E37"/>
    <mergeCell ref="C35:E35"/>
    <mergeCell ref="C34:E34"/>
    <mergeCell ref="C33:E33"/>
    <mergeCell ref="C32:E32"/>
    <mergeCell ref="C31:E31"/>
    <mergeCell ref="C36:E36"/>
  </mergeCells>
  <hyperlinks>
    <hyperlink ref="E49" r:id="rId1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J10" sqref="J10"/>
    </sheetView>
  </sheetViews>
  <sheetFormatPr defaultColWidth="8.00390625" defaultRowHeight="13.5"/>
  <cols>
    <col min="1" max="1" width="8.75390625" style="71" customWidth="1"/>
    <col min="2" max="3" width="25.625" style="74" customWidth="1"/>
    <col min="4" max="5" width="25.625" style="71" customWidth="1"/>
    <col min="6" max="6" width="25.625" style="74" customWidth="1"/>
    <col min="7" max="7" width="5.125" style="73" customWidth="1"/>
    <col min="8" max="8" width="15.00390625" style="71" customWidth="1"/>
    <col min="9" max="16384" width="8.00390625" style="71" customWidth="1"/>
  </cols>
  <sheetData>
    <row r="1" spans="1:7" ht="20.25" customHeight="1">
      <c r="A1" s="140" t="s">
        <v>130</v>
      </c>
      <c r="B1" s="141"/>
      <c r="C1" s="141"/>
      <c r="F1" s="141"/>
      <c r="G1" s="82" t="s">
        <v>127</v>
      </c>
    </row>
    <row r="2" spans="1:8" ht="20.25" customHeight="1">
      <c r="A2" s="141"/>
      <c r="B2" s="141"/>
      <c r="C2" s="141"/>
      <c r="D2" s="142"/>
      <c r="E2" s="142"/>
      <c r="F2" s="141"/>
      <c r="G2" s="143" t="s">
        <v>59</v>
      </c>
      <c r="H2" s="72"/>
    </row>
    <row r="3" spans="1:8" ht="20.25" customHeight="1">
      <c r="A3" s="144"/>
      <c r="B3" s="122" t="s">
        <v>123</v>
      </c>
      <c r="C3" s="124" t="s">
        <v>124</v>
      </c>
      <c r="D3" s="145" t="s">
        <v>60</v>
      </c>
      <c r="E3" s="146" t="s">
        <v>61</v>
      </c>
      <c r="F3" s="147"/>
      <c r="G3" s="148"/>
      <c r="H3" s="72"/>
    </row>
    <row r="4" spans="1:7" ht="13.5" customHeight="1">
      <c r="A4" s="149" t="s">
        <v>62</v>
      </c>
      <c r="B4" s="123"/>
      <c r="C4" s="125"/>
      <c r="D4" s="150"/>
      <c r="E4" s="150"/>
      <c r="F4" s="126" t="s">
        <v>125</v>
      </c>
      <c r="G4" s="151"/>
    </row>
    <row r="5" spans="1:8" ht="14.25" customHeight="1">
      <c r="A5" s="152"/>
      <c r="B5" s="153" t="s">
        <v>63</v>
      </c>
      <c r="C5" s="154" t="s">
        <v>6</v>
      </c>
      <c r="D5" s="155" t="s">
        <v>64</v>
      </c>
      <c r="E5" s="155" t="s">
        <v>65</v>
      </c>
      <c r="F5" s="126"/>
      <c r="G5" s="156"/>
      <c r="H5" s="72"/>
    </row>
    <row r="6" spans="1:7" ht="12" customHeight="1">
      <c r="A6" s="157"/>
      <c r="B6" s="158"/>
      <c r="C6" s="159"/>
      <c r="D6" s="159"/>
      <c r="E6" s="159"/>
      <c r="F6" s="160" t="s">
        <v>66</v>
      </c>
      <c r="G6" s="151"/>
    </row>
    <row r="7" spans="1:8" ht="22.5" customHeight="1">
      <c r="A7" s="161" t="s">
        <v>67</v>
      </c>
      <c r="B7" s="162">
        <v>24404216</v>
      </c>
      <c r="C7" s="163">
        <v>26145516</v>
      </c>
      <c r="D7" s="163">
        <v>22190698</v>
      </c>
      <c r="E7" s="163">
        <v>3954818</v>
      </c>
      <c r="F7" s="164">
        <f aca="true" t="shared" si="0" ref="F7:F29">IF((C7-B7)&gt;=0,(C7-B7),0)</f>
        <v>1741300</v>
      </c>
      <c r="G7" s="165" t="s">
        <v>68</v>
      </c>
      <c r="H7" s="72"/>
    </row>
    <row r="8" spans="1:8" ht="22.5" customHeight="1">
      <c r="A8" s="166" t="s">
        <v>69</v>
      </c>
      <c r="B8" s="167">
        <v>30691081</v>
      </c>
      <c r="C8" s="168">
        <v>44492384</v>
      </c>
      <c r="D8" s="169">
        <v>38520282</v>
      </c>
      <c r="E8" s="170">
        <v>5972102</v>
      </c>
      <c r="F8" s="171">
        <f t="shared" si="0"/>
        <v>13801303</v>
      </c>
      <c r="G8" s="172" t="s">
        <v>70</v>
      </c>
      <c r="H8" s="72"/>
    </row>
    <row r="9" spans="1:8" ht="22.5" customHeight="1">
      <c r="A9" s="166" t="s">
        <v>71</v>
      </c>
      <c r="B9" s="167">
        <v>74254052</v>
      </c>
      <c r="C9" s="173">
        <v>55649457</v>
      </c>
      <c r="D9" s="169">
        <v>49239355</v>
      </c>
      <c r="E9" s="170">
        <v>6410102</v>
      </c>
      <c r="F9" s="174" t="s">
        <v>112</v>
      </c>
      <c r="G9" s="172" t="s">
        <v>71</v>
      </c>
      <c r="H9" s="72"/>
    </row>
    <row r="10" spans="1:8" ht="22.5" customHeight="1">
      <c r="A10" s="175" t="s">
        <v>72</v>
      </c>
      <c r="B10" s="167">
        <v>49603830</v>
      </c>
      <c r="C10" s="173">
        <v>74517880</v>
      </c>
      <c r="D10" s="169">
        <v>67521784</v>
      </c>
      <c r="E10" s="170">
        <v>6996096</v>
      </c>
      <c r="F10" s="174">
        <f t="shared" si="0"/>
        <v>24914050</v>
      </c>
      <c r="G10" s="172" t="s">
        <v>73</v>
      </c>
      <c r="H10" s="72"/>
    </row>
    <row r="11" spans="1:8" ht="22.5" customHeight="1">
      <c r="A11" s="176" t="s">
        <v>74</v>
      </c>
      <c r="B11" s="167">
        <v>32552406</v>
      </c>
      <c r="C11" s="173">
        <v>48171547</v>
      </c>
      <c r="D11" s="169">
        <v>43227803</v>
      </c>
      <c r="E11" s="170">
        <v>4943744</v>
      </c>
      <c r="F11" s="174">
        <f t="shared" si="0"/>
        <v>15619141</v>
      </c>
      <c r="G11" s="172" t="s">
        <v>75</v>
      </c>
      <c r="H11" s="72"/>
    </row>
    <row r="12" spans="1:8" ht="22.5" customHeight="1">
      <c r="A12" s="177" t="s">
        <v>76</v>
      </c>
      <c r="B12" s="167">
        <v>23569180</v>
      </c>
      <c r="C12" s="178">
        <v>50272615</v>
      </c>
      <c r="D12" s="169">
        <v>43805703</v>
      </c>
      <c r="E12" s="170">
        <v>6466912</v>
      </c>
      <c r="F12" s="174">
        <f t="shared" si="0"/>
        <v>26703435</v>
      </c>
      <c r="G12" s="172" t="s">
        <v>77</v>
      </c>
      <c r="H12" s="72"/>
    </row>
    <row r="13" spans="1:8" ht="22.5" customHeight="1">
      <c r="A13" s="179" t="s">
        <v>78</v>
      </c>
      <c r="B13" s="167">
        <v>26363095</v>
      </c>
      <c r="C13" s="178">
        <v>62527900</v>
      </c>
      <c r="D13" s="169">
        <v>56325610</v>
      </c>
      <c r="E13" s="170">
        <v>6202290</v>
      </c>
      <c r="F13" s="180">
        <f t="shared" si="0"/>
        <v>36164805</v>
      </c>
      <c r="G13" s="172" t="s">
        <v>79</v>
      </c>
      <c r="H13" s="72"/>
    </row>
    <row r="14" spans="1:8" ht="22.5" customHeight="1">
      <c r="A14" s="166" t="s">
        <v>80</v>
      </c>
      <c r="B14" s="167">
        <v>54767589</v>
      </c>
      <c r="C14" s="173">
        <v>112647244</v>
      </c>
      <c r="D14" s="169">
        <v>96533062</v>
      </c>
      <c r="E14" s="170">
        <v>16114182</v>
      </c>
      <c r="F14" s="181">
        <f t="shared" si="0"/>
        <v>57879655</v>
      </c>
      <c r="G14" s="172" t="s">
        <v>81</v>
      </c>
      <c r="H14" s="72"/>
    </row>
    <row r="15" spans="1:8" ht="22.5" customHeight="1">
      <c r="A15" s="175" t="s">
        <v>82</v>
      </c>
      <c r="B15" s="167">
        <v>50045663</v>
      </c>
      <c r="C15" s="173">
        <v>87846041</v>
      </c>
      <c r="D15" s="169">
        <v>78530359</v>
      </c>
      <c r="E15" s="170">
        <v>9315682</v>
      </c>
      <c r="F15" s="174">
        <f t="shared" si="0"/>
        <v>37800378</v>
      </c>
      <c r="G15" s="172" t="s">
        <v>83</v>
      </c>
      <c r="H15" s="72"/>
    </row>
    <row r="16" spans="1:8" ht="22.5" customHeight="1">
      <c r="A16" s="177" t="s">
        <v>84</v>
      </c>
      <c r="B16" s="167">
        <v>43781240</v>
      </c>
      <c r="C16" s="178">
        <v>55164471</v>
      </c>
      <c r="D16" s="169">
        <v>49401028</v>
      </c>
      <c r="E16" s="170">
        <v>5763443</v>
      </c>
      <c r="F16" s="174">
        <f t="shared" si="0"/>
        <v>11383231</v>
      </c>
      <c r="G16" s="172" t="s">
        <v>85</v>
      </c>
      <c r="H16" s="72"/>
    </row>
    <row r="17" spans="1:8" ht="22.5" customHeight="1">
      <c r="A17" s="166" t="s">
        <v>86</v>
      </c>
      <c r="B17" s="167">
        <v>80265858</v>
      </c>
      <c r="C17" s="173">
        <v>146607922</v>
      </c>
      <c r="D17" s="169">
        <v>132380256</v>
      </c>
      <c r="E17" s="170">
        <v>14227666</v>
      </c>
      <c r="F17" s="174">
        <f t="shared" si="0"/>
        <v>66342064</v>
      </c>
      <c r="G17" s="172" t="s">
        <v>87</v>
      </c>
      <c r="H17" s="72"/>
    </row>
    <row r="18" spans="1:8" ht="22.5" customHeight="1">
      <c r="A18" s="166" t="s">
        <v>88</v>
      </c>
      <c r="B18" s="167">
        <v>119668585</v>
      </c>
      <c r="C18" s="173">
        <v>162190855</v>
      </c>
      <c r="D18" s="169">
        <v>144168636</v>
      </c>
      <c r="E18" s="170">
        <v>18022219</v>
      </c>
      <c r="F18" s="174">
        <f t="shared" si="0"/>
        <v>42522270</v>
      </c>
      <c r="G18" s="172" t="s">
        <v>89</v>
      </c>
      <c r="H18" s="72"/>
    </row>
    <row r="19" spans="1:8" ht="22.5" customHeight="1">
      <c r="A19" s="149" t="s">
        <v>90</v>
      </c>
      <c r="B19" s="167">
        <v>47976809</v>
      </c>
      <c r="C19" s="182">
        <v>48658536</v>
      </c>
      <c r="D19" s="169">
        <v>43392816</v>
      </c>
      <c r="E19" s="170">
        <v>5265720</v>
      </c>
      <c r="F19" s="174">
        <f t="shared" si="0"/>
        <v>681727</v>
      </c>
      <c r="G19" s="172" t="s">
        <v>91</v>
      </c>
      <c r="H19" s="72"/>
    </row>
    <row r="20" spans="1:8" ht="22.5" customHeight="1">
      <c r="A20" s="166" t="s">
        <v>92</v>
      </c>
      <c r="B20" s="167">
        <v>35828843</v>
      </c>
      <c r="C20" s="173">
        <v>68820677</v>
      </c>
      <c r="D20" s="169">
        <v>62700450</v>
      </c>
      <c r="E20" s="170">
        <v>6120227</v>
      </c>
      <c r="F20" s="171">
        <f t="shared" si="0"/>
        <v>32991834</v>
      </c>
      <c r="G20" s="172" t="s">
        <v>70</v>
      </c>
      <c r="H20" s="72"/>
    </row>
    <row r="21" spans="1:8" ht="22.5" customHeight="1">
      <c r="A21" s="175" t="s">
        <v>93</v>
      </c>
      <c r="B21" s="167">
        <v>66292397</v>
      </c>
      <c r="C21" s="173">
        <v>105184207</v>
      </c>
      <c r="D21" s="169">
        <v>94238969</v>
      </c>
      <c r="E21" s="170">
        <v>10945238</v>
      </c>
      <c r="F21" s="174">
        <f t="shared" si="0"/>
        <v>38891810</v>
      </c>
      <c r="G21" s="172" t="s">
        <v>94</v>
      </c>
      <c r="H21" s="72"/>
    </row>
    <row r="22" spans="1:8" ht="22.5" customHeight="1">
      <c r="A22" s="177" t="s">
        <v>95</v>
      </c>
      <c r="B22" s="167">
        <v>34359428</v>
      </c>
      <c r="C22" s="178">
        <v>62145333</v>
      </c>
      <c r="D22" s="169">
        <v>55366146</v>
      </c>
      <c r="E22" s="170">
        <v>6779187</v>
      </c>
      <c r="F22" s="174">
        <f t="shared" si="0"/>
        <v>27785905</v>
      </c>
      <c r="G22" s="172" t="s">
        <v>96</v>
      </c>
      <c r="H22" s="72"/>
    </row>
    <row r="23" spans="1:8" ht="22.5" customHeight="1">
      <c r="A23" s="149" t="s">
        <v>97</v>
      </c>
      <c r="B23" s="167">
        <v>31763851</v>
      </c>
      <c r="C23" s="183">
        <v>79773945</v>
      </c>
      <c r="D23" s="169">
        <v>72065014</v>
      </c>
      <c r="E23" s="170">
        <v>7708931</v>
      </c>
      <c r="F23" s="174">
        <f t="shared" si="0"/>
        <v>48010094</v>
      </c>
      <c r="G23" s="172" t="s">
        <v>97</v>
      </c>
      <c r="H23" s="72"/>
    </row>
    <row r="24" spans="1:8" ht="22.5" customHeight="1">
      <c r="A24" s="166" t="s">
        <v>98</v>
      </c>
      <c r="B24" s="167">
        <v>19051122</v>
      </c>
      <c r="C24" s="173">
        <v>55830046</v>
      </c>
      <c r="D24" s="169">
        <v>50200180</v>
      </c>
      <c r="E24" s="170">
        <v>5629866</v>
      </c>
      <c r="F24" s="171">
        <f t="shared" si="0"/>
        <v>36778924</v>
      </c>
      <c r="G24" s="172" t="s">
        <v>99</v>
      </c>
      <c r="H24" s="72"/>
    </row>
    <row r="25" spans="1:8" ht="22.5" customHeight="1">
      <c r="A25" s="166" t="s">
        <v>100</v>
      </c>
      <c r="B25" s="167">
        <v>51480683</v>
      </c>
      <c r="C25" s="173">
        <v>116512332</v>
      </c>
      <c r="D25" s="169">
        <v>105346856</v>
      </c>
      <c r="E25" s="170">
        <v>11165476</v>
      </c>
      <c r="F25" s="171">
        <f t="shared" si="0"/>
        <v>65031649</v>
      </c>
      <c r="G25" s="172" t="s">
        <v>101</v>
      </c>
      <c r="H25" s="72"/>
    </row>
    <row r="26" spans="1:8" ht="22.5" customHeight="1">
      <c r="A26" s="166" t="s">
        <v>102</v>
      </c>
      <c r="B26" s="167">
        <v>71717390</v>
      </c>
      <c r="C26" s="173">
        <v>151789918</v>
      </c>
      <c r="D26" s="169">
        <v>134894766</v>
      </c>
      <c r="E26" s="170">
        <v>16895152</v>
      </c>
      <c r="F26" s="174">
        <f t="shared" si="0"/>
        <v>80072528</v>
      </c>
      <c r="G26" s="172" t="s">
        <v>103</v>
      </c>
      <c r="H26" s="72"/>
    </row>
    <row r="27" spans="1:8" ht="22.5" customHeight="1">
      <c r="A27" s="166" t="s">
        <v>104</v>
      </c>
      <c r="B27" s="167">
        <v>56114641</v>
      </c>
      <c r="C27" s="173">
        <v>155133398</v>
      </c>
      <c r="D27" s="169">
        <v>138987635</v>
      </c>
      <c r="E27" s="170">
        <v>16145763</v>
      </c>
      <c r="F27" s="174">
        <f t="shared" si="0"/>
        <v>99018757</v>
      </c>
      <c r="G27" s="172" t="s">
        <v>105</v>
      </c>
      <c r="H27" s="72"/>
    </row>
    <row r="28" spans="1:8" ht="22.5" customHeight="1">
      <c r="A28" s="166" t="s">
        <v>106</v>
      </c>
      <c r="B28" s="167">
        <v>38563409</v>
      </c>
      <c r="C28" s="173">
        <v>111377065</v>
      </c>
      <c r="D28" s="169">
        <v>97841019</v>
      </c>
      <c r="E28" s="170">
        <v>13536046</v>
      </c>
      <c r="F28" s="174">
        <f t="shared" si="0"/>
        <v>72813656</v>
      </c>
      <c r="G28" s="172" t="s">
        <v>107</v>
      </c>
      <c r="H28" s="72"/>
    </row>
    <row r="29" spans="1:8" ht="22.5" customHeight="1">
      <c r="A29" s="184" t="s">
        <v>108</v>
      </c>
      <c r="B29" s="185">
        <v>60072267</v>
      </c>
      <c r="C29" s="186">
        <v>148266820</v>
      </c>
      <c r="D29" s="181">
        <v>132019598</v>
      </c>
      <c r="E29" s="181">
        <v>16247222</v>
      </c>
      <c r="F29" s="187">
        <f t="shared" si="0"/>
        <v>88194553</v>
      </c>
      <c r="G29" s="188" t="s">
        <v>81</v>
      </c>
      <c r="H29" s="72"/>
    </row>
    <row r="30" spans="1:8" ht="22.5" customHeight="1">
      <c r="A30" s="189" t="s">
        <v>109</v>
      </c>
      <c r="B30" s="190">
        <f>SUM(B7:B29)</f>
        <v>1123187635</v>
      </c>
      <c r="C30" s="191">
        <f>SUM(C7:C29)</f>
        <v>2029726109</v>
      </c>
      <c r="D30" s="191">
        <f>SUM(D7:D29)</f>
        <v>1808898025</v>
      </c>
      <c r="E30" s="191">
        <f>SUM(E7:E29)</f>
        <v>220828084</v>
      </c>
      <c r="F30" s="191">
        <f>SUM(F7:F29)</f>
        <v>925143069</v>
      </c>
      <c r="G30" s="192" t="s">
        <v>109</v>
      </c>
      <c r="H30" s="72"/>
    </row>
    <row r="31" spans="5:6" ht="20.25" customHeight="1">
      <c r="E31" s="80" t="s">
        <v>126</v>
      </c>
      <c r="F31"/>
    </row>
    <row r="32" ht="12.75" customHeight="1">
      <c r="C32" s="75"/>
    </row>
    <row r="33" spans="1:16" ht="18" customHeight="1">
      <c r="A33" s="68" t="s">
        <v>122</v>
      </c>
      <c r="B33" s="69"/>
      <c r="C33" s="70"/>
      <c r="D33" s="70"/>
      <c r="E33" s="68"/>
      <c r="F33" s="68"/>
      <c r="G33" s="68"/>
      <c r="H33" s="68"/>
      <c r="I33" s="68"/>
      <c r="J33" s="69"/>
      <c r="K33" s="70"/>
      <c r="L33" s="70"/>
      <c r="M33" s="68"/>
      <c r="N33" s="68"/>
      <c r="O33" s="68"/>
      <c r="P33" s="68"/>
    </row>
    <row r="34" spans="2:7" ht="15.75" customHeight="1">
      <c r="B34" s="76" t="s">
        <v>55</v>
      </c>
      <c r="C34" s="127" t="s">
        <v>56</v>
      </c>
      <c r="D34" s="127"/>
      <c r="F34" s="71"/>
      <c r="G34" s="71"/>
    </row>
    <row r="35" ht="12.75" customHeight="1">
      <c r="C35" s="75"/>
    </row>
    <row r="36" ht="12.75" customHeight="1">
      <c r="C36" s="75"/>
    </row>
    <row r="37" ht="12.75" customHeight="1">
      <c r="C37" s="75"/>
    </row>
    <row r="38" ht="12.75" customHeight="1">
      <c r="C38" s="75"/>
    </row>
    <row r="39" ht="12.75" customHeight="1">
      <c r="C39" s="75"/>
    </row>
    <row r="40" ht="12.75" customHeight="1">
      <c r="C40" s="75"/>
    </row>
    <row r="41" ht="12.75" customHeight="1">
      <c r="C41" s="75"/>
    </row>
    <row r="42" ht="12.75" customHeight="1">
      <c r="C42" s="75"/>
    </row>
    <row r="43" ht="12.75" customHeight="1">
      <c r="C43" s="75"/>
    </row>
    <row r="44" ht="12.75" customHeight="1">
      <c r="C44" s="75"/>
    </row>
    <row r="45" ht="12.75" customHeight="1">
      <c r="C45" s="75"/>
    </row>
    <row r="46" ht="12.75" customHeight="1">
      <c r="C46" s="75"/>
    </row>
    <row r="47" ht="12.75" customHeight="1">
      <c r="C47" s="75"/>
    </row>
    <row r="48" ht="12.75" customHeight="1">
      <c r="C48" s="75"/>
    </row>
    <row r="49" ht="12.75" customHeight="1">
      <c r="C49" s="75"/>
    </row>
    <row r="50" ht="12.75" customHeight="1">
      <c r="C50" s="75"/>
    </row>
    <row r="51" ht="12.75" customHeight="1">
      <c r="C51" s="75"/>
    </row>
    <row r="52" ht="12.75" customHeight="1">
      <c r="C52" s="75"/>
    </row>
    <row r="53" ht="12.75" customHeight="1">
      <c r="C53" s="75"/>
    </row>
    <row r="54" ht="12.75" customHeight="1">
      <c r="C54" s="75"/>
    </row>
    <row r="55" ht="12.75" customHeight="1">
      <c r="C55" s="75"/>
    </row>
  </sheetData>
  <sheetProtection/>
  <mergeCells count="4">
    <mergeCell ref="B3:B4"/>
    <mergeCell ref="C3:C4"/>
    <mergeCell ref="F4:F5"/>
    <mergeCell ref="C34:D34"/>
  </mergeCells>
  <hyperlinks>
    <hyperlink ref="C34" r:id="rId1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Administrator</cp:lastModifiedBy>
  <cp:lastPrinted>2017-04-13T01:07:05Z</cp:lastPrinted>
  <dcterms:created xsi:type="dcterms:W3CDTF">2004-06-17T09:35:55Z</dcterms:created>
  <dcterms:modified xsi:type="dcterms:W3CDTF">2018-04-17T05:23:49Z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