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420" windowHeight="11325" activeTab="0"/>
  </bookViews>
  <sheets>
    <sheet name="区別・費目別算定結果" sheetId="1" r:id="rId1"/>
  </sheets>
  <definedNames>
    <definedName name="_xlnm.Print_Area" localSheetId="0">'区別・費目別算定結果'!$A$1:$CB$31</definedName>
    <definedName name="_xlnm.Print_Titles" localSheetId="0">'区別・費目別算定結果'!$A:$A,'区別・費目別算定結果'!$1:$31</definedName>
  </definedNames>
  <calcPr fullCalcOnLoad="1"/>
</workbook>
</file>

<file path=xl/sharedStrings.xml><?xml version="1.0" encoding="utf-8"?>
<sst xmlns="http://schemas.openxmlformats.org/spreadsheetml/2006/main" count="157" uniqueCount="122">
  <si>
    <t xml:space="preserve">  基    準    財    政    需    要    額</t>
  </si>
  <si>
    <t xml:space="preserve">    経      常      的      経      費</t>
  </si>
  <si>
    <t>民  生  費</t>
  </si>
  <si>
    <t>衛  生  費</t>
  </si>
  <si>
    <t>経済労働費</t>
  </si>
  <si>
    <t>土  木  費</t>
  </si>
  <si>
    <t>教  育  費</t>
  </si>
  <si>
    <t>社会福祉費</t>
  </si>
  <si>
    <t>老人福祉費</t>
  </si>
  <si>
    <t>生活保護費</t>
  </si>
  <si>
    <t>児童福祉費</t>
  </si>
  <si>
    <t>建築公害費</t>
  </si>
  <si>
    <t>都市整備費</t>
  </si>
  <si>
    <t>公  園  費</t>
  </si>
  <si>
    <t>区立保育所</t>
  </si>
  <si>
    <t>私立保育所</t>
  </si>
  <si>
    <t>児  童  数</t>
  </si>
  <si>
    <t>学  級  数</t>
  </si>
  <si>
    <t>学  校  数</t>
  </si>
  <si>
    <t>港</t>
  </si>
  <si>
    <t>北</t>
  </si>
  <si>
    <t xml:space="preserve">    投      資      的      経      費</t>
  </si>
  <si>
    <t>その他諸費</t>
  </si>
  <si>
    <t>錯  誤  額</t>
  </si>
  <si>
    <t>公  債  費</t>
  </si>
  <si>
    <t>財  産  費</t>
  </si>
  <si>
    <t>その他行政費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</si>
  <si>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</si>
  <si>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</si>
  <si>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</si>
  <si>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</si>
  <si>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</si>
  <si>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</si>
  <si>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</si>
  <si>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</si>
  <si>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</si>
  <si>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</si>
  <si>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</si>
  <si>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</si>
  <si>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</si>
  <si>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</si>
  <si>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荒川</t>
  </si>
  <si>
    <t>板橋</t>
  </si>
  <si>
    <t>練馬</t>
  </si>
  <si>
    <t>足立</t>
  </si>
  <si>
    <t>葛飾</t>
  </si>
  <si>
    <t>江戸川</t>
  </si>
  <si>
    <t>計</t>
  </si>
  <si>
    <t>退職手当</t>
  </si>
  <si>
    <t>千代田</t>
  </si>
  <si>
    <t>№２</t>
  </si>
  <si>
    <t>民生費</t>
  </si>
  <si>
    <t>社会福祉費</t>
  </si>
  <si>
    <t>経      常      的      経      費</t>
  </si>
  <si>
    <t>基    準    財    政    需    要    額</t>
  </si>
  <si>
    <t>衛生費</t>
  </si>
  <si>
    <t>№３</t>
  </si>
  <si>
    <t>№９</t>
  </si>
  <si>
    <t>(B)</t>
  </si>
  <si>
    <t>土  木  費</t>
  </si>
  <si>
    <t>№４</t>
  </si>
  <si>
    <t>教  育  費</t>
  </si>
  <si>
    <t>小学校費</t>
  </si>
  <si>
    <t>中学校費</t>
  </si>
  <si>
    <t>生徒数</t>
  </si>
  <si>
    <t>学級数</t>
  </si>
  <si>
    <t>№５</t>
  </si>
  <si>
    <t>№６</t>
  </si>
  <si>
    <t>(A)</t>
  </si>
  <si>
    <t>投      資      的      経      費</t>
  </si>
  <si>
    <t>№７</t>
  </si>
  <si>
    <t>№８</t>
  </si>
  <si>
    <t>(D)</t>
  </si>
  <si>
    <t>(G)</t>
  </si>
  <si>
    <t>総     計</t>
  </si>
  <si>
    <t>№１０</t>
  </si>
  <si>
    <t>議会総務費</t>
  </si>
  <si>
    <t>国民健康保険</t>
  </si>
  <si>
    <t>事業助成費</t>
  </si>
  <si>
    <t>清掃費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</si>
  <si>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</si>
  <si>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</si>
  <si>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</si>
  <si>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</si>
  <si>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</si>
  <si>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</si>
  <si>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議会総務費</t>
  </si>
  <si>
    <t>議会総務費</t>
  </si>
  <si>
    <t>処理処分費</t>
  </si>
  <si>
    <t>都市整備費</t>
  </si>
  <si>
    <t>投資的経費</t>
  </si>
  <si>
    <t>財源対策経費</t>
  </si>
  <si>
    <t>その他諸費以外</t>
  </si>
  <si>
    <t>経常的経費計</t>
  </si>
  <si>
    <t>（参考）</t>
  </si>
  <si>
    <t>道路橋りょう費</t>
  </si>
  <si>
    <t>道路橋りょう費</t>
  </si>
  <si>
    <t>18歳未満人口</t>
  </si>
  <si>
    <t>児童生徒数</t>
  </si>
  <si>
    <t>幼稚園数</t>
  </si>
  <si>
    <t>人口</t>
  </si>
  <si>
    <t>園児数</t>
  </si>
  <si>
    <t>その他の教育費</t>
  </si>
  <si>
    <t>区　名</t>
  </si>
  <si>
    <t>経常的経費計</t>
  </si>
  <si>
    <t>投資的経費計</t>
  </si>
  <si>
    <t>(A)+(B)=(C)</t>
  </si>
  <si>
    <t>(C)+(D)+(E)=(F)</t>
  </si>
  <si>
    <t>(F)+(G)=(H)</t>
  </si>
  <si>
    <t>単位費用分計</t>
  </si>
  <si>
    <t>(条例16条)</t>
  </si>
  <si>
    <t>合    計</t>
  </si>
  <si>
    <t>（単位：千円）</t>
  </si>
  <si>
    <t>(条例9条)</t>
  </si>
  <si>
    <t>（算出資料との</t>
  </si>
  <si>
    <t>突合不要）</t>
  </si>
  <si>
    <t>(12年改正条例</t>
  </si>
  <si>
    <t>附則4項)  (E)</t>
  </si>
  <si>
    <t>後期高齢者医療</t>
  </si>
  <si>
    <t>制度事業助成費</t>
  </si>
  <si>
    <t>平成24年度　都区財政調整　区別算定結果　（再調整）</t>
  </si>
  <si>
    <t>建築公害費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</si>
</sst>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_);[Red]\(#,##0\)"/>
    <numFmt numFmtId="180" formatCode="#,##0;&quot;▲ &quot;#,##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.0%"/>
  </numFmts>
  <fonts count="46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177" fontId="3" fillId="0" borderId="23" xfId="0" applyNumberFormat="1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horizontal="centerContinuous"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0" fillId="0" borderId="27" xfId="0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0" fillId="0" borderId="34" xfId="0" applyFill="1" applyBorder="1" applyAlignment="1">
      <alignment horizontal="centerContinuous" vertical="center"/>
    </xf>
    <xf numFmtId="0" fontId="0" fillId="0" borderId="35" xfId="0" applyFill="1" applyBorder="1" applyAlignment="1">
      <alignment horizontal="centerContinuous" vertical="center"/>
    </xf>
    <xf numFmtId="0" fontId="0" fillId="0" borderId="36" xfId="0" applyFill="1" applyBorder="1" applyAlignment="1">
      <alignment horizontal="centerContinuous" vertical="center"/>
    </xf>
    <xf numFmtId="0" fontId="0" fillId="0" borderId="37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>
      <alignment horizontal="centerContinuous" vertical="center"/>
    </xf>
    <xf numFmtId="0" fontId="7" fillId="0" borderId="3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0" fontId="9" fillId="0" borderId="44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distributed" vertical="center"/>
      <protection/>
    </xf>
    <xf numFmtId="37" fontId="5" fillId="0" borderId="29" xfId="0" applyNumberFormat="1" applyFont="1" applyFill="1" applyBorder="1" applyAlignment="1" applyProtection="1">
      <alignment vertical="center"/>
      <protection/>
    </xf>
    <xf numFmtId="38" fontId="3" fillId="0" borderId="15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5" fillId="0" borderId="30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7" fontId="11" fillId="0" borderId="29" xfId="0" applyNumberFormat="1" applyFont="1" applyFill="1" applyBorder="1" applyAlignment="1" applyProtection="1">
      <alignment vertical="center"/>
      <protection/>
    </xf>
    <xf numFmtId="37" fontId="8" fillId="0" borderId="51" xfId="0" applyNumberFormat="1" applyFont="1" applyFill="1" applyBorder="1" applyAlignment="1" applyProtection="1">
      <alignment vertical="center"/>
      <protection/>
    </xf>
    <xf numFmtId="37" fontId="5" fillId="0" borderId="37" xfId="0" applyNumberFormat="1" applyFont="1" applyFill="1" applyBorder="1" applyAlignment="1" applyProtection="1">
      <alignment vertical="center"/>
      <protection/>
    </xf>
    <xf numFmtId="37" fontId="5" fillId="0" borderId="52" xfId="0" applyNumberFormat="1" applyFont="1" applyFill="1" applyBorder="1" applyAlignment="1" applyProtection="1">
      <alignment vertical="center"/>
      <protection/>
    </xf>
    <xf numFmtId="38" fontId="3" fillId="0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distributed"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37" fontId="3" fillId="0" borderId="54" xfId="0" applyNumberFormat="1" applyFont="1" applyFill="1" applyBorder="1" applyAlignment="1" applyProtection="1">
      <alignment vertical="center"/>
      <protection/>
    </xf>
    <xf numFmtId="38" fontId="3" fillId="0" borderId="54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8" fillId="0" borderId="55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5" fillId="0" borderId="54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8" fillId="0" borderId="56" xfId="0" applyNumberFormat="1" applyFont="1" applyFill="1" applyBorder="1" applyAlignment="1" applyProtection="1">
      <alignment vertical="center"/>
      <protection/>
    </xf>
    <xf numFmtId="37" fontId="3" fillId="0" borderId="40" xfId="0" applyNumberFormat="1" applyFont="1" applyFill="1" applyBorder="1" applyAlignment="1" applyProtection="1">
      <alignment vertical="center"/>
      <protection/>
    </xf>
    <xf numFmtId="37" fontId="3" fillId="0" borderId="46" xfId="0" applyNumberFormat="1" applyFont="1" applyFill="1" applyBorder="1" applyAlignment="1" applyProtection="1">
      <alignment vertical="center"/>
      <protection/>
    </xf>
    <xf numFmtId="37" fontId="3" fillId="0" borderId="57" xfId="0" applyNumberFormat="1" applyFont="1" applyFill="1" applyBorder="1" applyAlignment="1" applyProtection="1">
      <alignment vertical="center"/>
      <protection/>
    </xf>
    <xf numFmtId="37" fontId="5" fillId="0" borderId="24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8" fontId="3" fillId="0" borderId="32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44" xfId="0" applyNumberFormat="1" applyFont="1" applyFill="1" applyBorder="1" applyAlignment="1" applyProtection="1">
      <alignment vertical="center"/>
      <protection/>
    </xf>
    <xf numFmtId="38" fontId="3" fillId="0" borderId="58" xfId="48" applyFont="1" applyFill="1" applyBorder="1" applyAlignment="1">
      <alignment vertical="center"/>
    </xf>
    <xf numFmtId="38" fontId="3" fillId="0" borderId="59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5" fillId="0" borderId="32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8" fillId="0" borderId="60" xfId="0" applyNumberFormat="1" applyFont="1" applyFill="1" applyBorder="1" applyAlignment="1" applyProtection="1">
      <alignment vertical="center"/>
      <protection/>
    </xf>
    <xf numFmtId="37" fontId="8" fillId="0" borderId="42" xfId="0" applyNumberFormat="1" applyFont="1" applyFill="1" applyBorder="1" applyAlignment="1" applyProtection="1">
      <alignment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7" fontId="5" fillId="0" borderId="61" xfId="0" applyNumberFormat="1" applyFont="1" applyFill="1" applyBorder="1" applyAlignment="1" applyProtection="1">
      <alignment vertical="center"/>
      <protection/>
    </xf>
    <xf numFmtId="37" fontId="5" fillId="0" borderId="62" xfId="0" applyNumberFormat="1" applyFont="1" applyFill="1" applyBorder="1" applyAlignment="1" applyProtection="1">
      <alignment vertical="center"/>
      <protection/>
    </xf>
    <xf numFmtId="37" fontId="5" fillId="0" borderId="63" xfId="0" applyNumberFormat="1" applyFont="1" applyFill="1" applyBorder="1" applyAlignment="1" applyProtection="1">
      <alignment vertical="center"/>
      <protection/>
    </xf>
    <xf numFmtId="37" fontId="8" fillId="0" borderId="64" xfId="0" applyNumberFormat="1" applyFont="1" applyFill="1" applyBorder="1" applyAlignment="1" applyProtection="1">
      <alignment vertical="center"/>
      <protection/>
    </xf>
    <xf numFmtId="37" fontId="5" fillId="0" borderId="65" xfId="0" applyNumberFormat="1" applyFont="1" applyFill="1" applyBorder="1" applyAlignment="1" applyProtection="1">
      <alignment vertical="center"/>
      <protection/>
    </xf>
    <xf numFmtId="37" fontId="5" fillId="0" borderId="66" xfId="0" applyNumberFormat="1" applyFont="1" applyFill="1" applyBorder="1" applyAlignment="1" applyProtection="1">
      <alignment vertical="center"/>
      <protection/>
    </xf>
    <xf numFmtId="37" fontId="5" fillId="0" borderId="67" xfId="0" applyNumberFormat="1" applyFont="1" applyFill="1" applyBorder="1" applyAlignment="1" applyProtection="1">
      <alignment vertical="center"/>
      <protection/>
    </xf>
    <xf numFmtId="37" fontId="8" fillId="0" borderId="68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zoomScale="75" zoomScaleNormal="75" zoomScaleSheetLayoutView="75" zoomScalePageLayoutView="0" workbookViewId="0" topLeftCell="A1">
      <pane xSplit="1" ySplit="7" topLeftCell="BQ8" activePane="bottomRight" state="frozen"/>
      <selection pane="topLeft" activeCell="C8" sqref="C8:C30"/>
      <selection pane="topRight" activeCell="C8" sqref="C8:C30"/>
      <selection pane="bottomLeft" activeCell="C8" sqref="C8:C30"/>
      <selection pane="bottomRight" activeCell="BU33" sqref="BU33"/>
    </sheetView>
  </sheetViews>
  <sheetFormatPr defaultColWidth="8.66015625" defaultRowHeight="18"/>
  <cols>
    <col min="1" max="1" width="6.58203125" style="13" customWidth="1"/>
    <col min="2" max="2" width="11.83203125" style="13" customWidth="1"/>
    <col min="3" max="3" width="10.83203125" style="13" customWidth="1"/>
    <col min="4" max="4" width="11.66015625" style="13" customWidth="1"/>
    <col min="5" max="13" width="10.66015625" style="13" customWidth="1"/>
    <col min="14" max="14" width="11.66015625" style="13" customWidth="1"/>
    <col min="15" max="15" width="10.66015625" style="13" customWidth="1"/>
    <col min="16" max="16" width="11.66015625" style="13" customWidth="1"/>
    <col min="17" max="20" width="10.66015625" style="13" customWidth="1"/>
    <col min="21" max="21" width="11.66015625" style="13" customWidth="1"/>
    <col min="22" max="23" width="10.66015625" style="13" customWidth="1"/>
    <col min="24" max="24" width="11.66015625" style="13" customWidth="1"/>
    <col min="25" max="28" width="10.66015625" style="13" customWidth="1"/>
    <col min="29" max="29" width="11" style="13" bestFit="1" customWidth="1"/>
    <col min="30" max="30" width="10.91015625" style="13" bestFit="1" customWidth="1"/>
    <col min="31" max="31" width="10" style="13" bestFit="1" customWidth="1"/>
    <col min="32" max="32" width="9.16015625" style="13" bestFit="1" customWidth="1"/>
    <col min="33" max="34" width="10.08203125" style="13" bestFit="1" customWidth="1"/>
    <col min="35" max="35" width="9.08203125" style="13" customWidth="1"/>
    <col min="36" max="36" width="9.33203125" style="13" bestFit="1" customWidth="1"/>
    <col min="37" max="37" width="10.08203125" style="13" bestFit="1" customWidth="1"/>
    <col min="38" max="38" width="10" style="13" bestFit="1" customWidth="1"/>
    <col min="39" max="40" width="9.16015625" style="13" customWidth="1"/>
    <col min="41" max="41" width="10.08203125" style="13" bestFit="1" customWidth="1"/>
    <col min="42" max="42" width="9.91015625" style="13" customWidth="1"/>
    <col min="43" max="45" width="10.66015625" style="13" customWidth="1"/>
    <col min="46" max="46" width="14.58203125" style="13" customWidth="1"/>
    <col min="47" max="47" width="6.58203125" style="13" customWidth="1"/>
    <col min="48" max="48" width="12.66015625" style="13" customWidth="1"/>
    <col min="49" max="49" width="11.66015625" style="13" customWidth="1"/>
    <col min="50" max="50" width="10.66015625" style="13" customWidth="1"/>
    <col min="51" max="51" width="11.66015625" style="13" customWidth="1"/>
    <col min="52" max="54" width="10.66015625" style="13" customWidth="1"/>
    <col min="55" max="55" width="11.66015625" style="13" customWidth="1"/>
    <col min="56" max="56" width="10.66015625" style="13" customWidth="1"/>
    <col min="57" max="57" width="11.66015625" style="13" customWidth="1"/>
    <col min="58" max="59" width="10.58203125" style="13" customWidth="1"/>
    <col min="60" max="60" width="11.66015625" style="13" customWidth="1"/>
    <col min="61" max="61" width="10.66015625" style="13" customWidth="1"/>
    <col min="62" max="62" width="11.66015625" style="13" customWidth="1"/>
    <col min="63" max="66" width="10.66015625" style="13" customWidth="1"/>
    <col min="67" max="67" width="11.66015625" style="13" customWidth="1"/>
    <col min="68" max="73" width="10.66015625" style="13" customWidth="1"/>
    <col min="74" max="74" width="14.58203125" style="13" customWidth="1"/>
    <col min="75" max="75" width="16" style="13" customWidth="1"/>
    <col min="76" max="77" width="12.66015625" style="13" customWidth="1"/>
    <col min="78" max="78" width="15.91015625" style="13" customWidth="1"/>
    <col min="79" max="79" width="12.58203125" style="13" customWidth="1"/>
    <col min="80" max="80" width="16" style="13" customWidth="1"/>
    <col min="81" max="16384" width="8.83203125" style="13" customWidth="1"/>
  </cols>
  <sheetData>
    <row r="1" spans="2:80" ht="24" customHeight="1">
      <c r="B1" s="148" t="s">
        <v>120</v>
      </c>
      <c r="C1" s="7"/>
      <c r="D1" s="7"/>
      <c r="E1" s="8"/>
      <c r="F1" s="8"/>
      <c r="G1" s="8"/>
      <c r="H1" s="8"/>
      <c r="I1" s="8"/>
      <c r="J1" s="8"/>
      <c r="K1" s="8"/>
      <c r="L1" s="27"/>
      <c r="M1" s="27" t="s">
        <v>112</v>
      </c>
      <c r="N1" s="7"/>
      <c r="O1" s="8"/>
      <c r="P1" s="8"/>
      <c r="Q1" s="8"/>
      <c r="R1" s="8"/>
      <c r="S1" s="8"/>
      <c r="T1" s="27" t="s">
        <v>112</v>
      </c>
      <c r="U1" s="7"/>
      <c r="V1" s="8"/>
      <c r="W1" s="8"/>
      <c r="X1" s="8"/>
      <c r="Y1" s="8"/>
      <c r="Z1" s="8"/>
      <c r="AA1" s="8"/>
      <c r="AB1" s="27" t="s">
        <v>112</v>
      </c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7" t="s">
        <v>112</v>
      </c>
      <c r="AP1" s="7"/>
      <c r="AQ1" s="8"/>
      <c r="AR1" s="8"/>
      <c r="AS1" s="8"/>
      <c r="AT1" s="8"/>
      <c r="AU1" s="8"/>
      <c r="AV1" s="27" t="s">
        <v>112</v>
      </c>
      <c r="AW1" s="7"/>
      <c r="AX1" s="8"/>
      <c r="AY1" s="8"/>
      <c r="AZ1" s="8"/>
      <c r="BA1" s="8"/>
      <c r="BB1" s="8"/>
      <c r="BC1" s="8"/>
      <c r="BD1" s="27" t="s">
        <v>112</v>
      </c>
      <c r="BE1" s="7"/>
      <c r="BF1" s="8"/>
      <c r="BG1" s="8"/>
      <c r="BH1" s="7"/>
      <c r="BI1" s="8"/>
      <c r="BJ1" s="8"/>
      <c r="BK1" s="8"/>
      <c r="BL1" s="8"/>
      <c r="BM1" s="8"/>
      <c r="BN1" s="27" t="s">
        <v>112</v>
      </c>
      <c r="BO1" s="7"/>
      <c r="BP1" s="8"/>
      <c r="BQ1" s="8"/>
      <c r="BR1" s="8"/>
      <c r="BS1" s="8"/>
      <c r="BT1" s="8"/>
      <c r="BU1" s="8"/>
      <c r="BV1" s="27" t="s">
        <v>112</v>
      </c>
      <c r="BW1" s="7"/>
      <c r="BX1" s="8"/>
      <c r="BY1" s="8"/>
      <c r="BZ1" s="8"/>
      <c r="CA1" s="8"/>
      <c r="CB1" s="27" t="s">
        <v>112</v>
      </c>
    </row>
    <row r="2" spans="1:80" ht="17.25" customHeight="1">
      <c r="A2" s="37"/>
      <c r="B2" s="38"/>
      <c r="C2" s="15"/>
      <c r="D2" s="15"/>
      <c r="E2" s="9"/>
      <c r="F2" s="9"/>
      <c r="G2" s="9"/>
      <c r="H2" s="9"/>
      <c r="I2" s="9"/>
      <c r="J2" s="9"/>
      <c r="K2" s="9"/>
      <c r="L2" s="14"/>
      <c r="M2" s="14" t="s">
        <v>50</v>
      </c>
      <c r="N2" s="15"/>
      <c r="O2" s="15"/>
      <c r="P2" s="15"/>
      <c r="Q2" s="9"/>
      <c r="R2" s="9"/>
      <c r="S2" s="9"/>
      <c r="T2" s="14" t="s">
        <v>56</v>
      </c>
      <c r="U2" s="15"/>
      <c r="V2" s="15"/>
      <c r="W2" s="15"/>
      <c r="X2" s="9"/>
      <c r="Y2" s="9"/>
      <c r="Z2" s="9"/>
      <c r="AA2" s="9"/>
      <c r="AB2" s="14" t="s">
        <v>60</v>
      </c>
      <c r="AC2" s="15"/>
      <c r="AD2" s="15"/>
      <c r="AE2" s="9"/>
      <c r="AF2" s="9"/>
      <c r="AG2" s="9"/>
      <c r="AH2" s="9"/>
      <c r="AI2" s="9"/>
      <c r="AJ2" s="9"/>
      <c r="AK2" s="9"/>
      <c r="AL2" s="9"/>
      <c r="AM2" s="9"/>
      <c r="AN2" s="9"/>
      <c r="AO2" s="14" t="s">
        <v>66</v>
      </c>
      <c r="AP2" s="15"/>
      <c r="AQ2" s="15"/>
      <c r="AR2" s="15"/>
      <c r="AS2" s="9"/>
      <c r="AT2" s="14" t="s">
        <v>67</v>
      </c>
      <c r="AU2" s="14"/>
      <c r="AV2" s="39"/>
      <c r="AW2" s="15"/>
      <c r="AX2" s="15"/>
      <c r="AY2" s="15"/>
      <c r="AZ2" s="9"/>
      <c r="BA2" s="9"/>
      <c r="BB2" s="9"/>
      <c r="BC2" s="9"/>
      <c r="BD2" s="14" t="s">
        <v>70</v>
      </c>
      <c r="BE2" s="40"/>
      <c r="BF2" s="40"/>
      <c r="BG2" s="40"/>
      <c r="BH2" s="9"/>
      <c r="BI2" s="9"/>
      <c r="BJ2" s="9"/>
      <c r="BK2" s="9"/>
      <c r="BL2" s="9"/>
      <c r="BM2" s="9"/>
      <c r="BN2" s="14" t="s">
        <v>71</v>
      </c>
      <c r="BO2" s="15"/>
      <c r="BP2" s="15"/>
      <c r="BQ2" s="9"/>
      <c r="BR2" s="9"/>
      <c r="BS2" s="9"/>
      <c r="BT2" s="9"/>
      <c r="BU2" s="9"/>
      <c r="BV2" s="14" t="s">
        <v>57</v>
      </c>
      <c r="BW2" s="15"/>
      <c r="BX2" s="15"/>
      <c r="BY2" s="9"/>
      <c r="BZ2" s="9"/>
      <c r="CA2" s="9"/>
      <c r="CB2" s="14" t="s">
        <v>75</v>
      </c>
    </row>
    <row r="3" spans="1:80" ht="22.5" customHeight="1" thickBot="1">
      <c r="A3" s="41"/>
      <c r="B3" s="42" t="s">
        <v>54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5" t="s">
        <v>0</v>
      </c>
      <c r="O3" s="46"/>
      <c r="P3" s="46"/>
      <c r="Q3" s="46"/>
      <c r="R3" s="46"/>
      <c r="S3" s="46"/>
      <c r="T3" s="47"/>
      <c r="U3" s="33" t="s">
        <v>54</v>
      </c>
      <c r="V3" s="46"/>
      <c r="W3" s="46"/>
      <c r="X3" s="46"/>
      <c r="Y3" s="46"/>
      <c r="Z3" s="46"/>
      <c r="AA3" s="46"/>
      <c r="AB3" s="47"/>
      <c r="AC3" s="33" t="s">
        <v>0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33" t="s">
        <v>0</v>
      </c>
      <c r="AQ3" s="46"/>
      <c r="AR3" s="46"/>
      <c r="AS3" s="46"/>
      <c r="AT3" s="47"/>
      <c r="AU3" s="48"/>
      <c r="AV3" s="49" t="s">
        <v>94</v>
      </c>
      <c r="AW3" s="33" t="s">
        <v>54</v>
      </c>
      <c r="AX3" s="46"/>
      <c r="AY3" s="46"/>
      <c r="AZ3" s="46"/>
      <c r="BA3" s="46"/>
      <c r="BB3" s="46"/>
      <c r="BC3" s="46"/>
      <c r="BD3" s="47"/>
      <c r="BE3" s="50" t="s">
        <v>0</v>
      </c>
      <c r="BF3" s="43"/>
      <c r="BG3" s="43"/>
      <c r="BH3" s="43"/>
      <c r="BI3" s="43"/>
      <c r="BJ3" s="43"/>
      <c r="BK3" s="43"/>
      <c r="BL3" s="43"/>
      <c r="BM3" s="43"/>
      <c r="BN3" s="44"/>
      <c r="BO3" s="45" t="s">
        <v>0</v>
      </c>
      <c r="BP3" s="46"/>
      <c r="BQ3" s="46"/>
      <c r="BR3" s="46"/>
      <c r="BS3" s="46"/>
      <c r="BT3" s="46"/>
      <c r="BU3" s="46"/>
      <c r="BV3" s="47"/>
      <c r="BW3" s="51" t="s">
        <v>54</v>
      </c>
      <c r="BX3" s="46"/>
      <c r="BY3" s="46"/>
      <c r="BZ3" s="52"/>
      <c r="CA3" s="46"/>
      <c r="CB3" s="53"/>
    </row>
    <row r="4" spans="1:80" ht="22.5" customHeight="1" thickBot="1" thickTop="1">
      <c r="A4" s="48"/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54" t="s">
        <v>1</v>
      </c>
      <c r="O4" s="55"/>
      <c r="P4" s="55"/>
      <c r="Q4" s="55"/>
      <c r="R4" s="55"/>
      <c r="S4" s="55"/>
      <c r="T4" s="56"/>
      <c r="U4" s="34" t="s">
        <v>53</v>
      </c>
      <c r="V4" s="55"/>
      <c r="W4" s="55"/>
      <c r="X4" s="55"/>
      <c r="Y4" s="55"/>
      <c r="Z4" s="55"/>
      <c r="AA4" s="55"/>
      <c r="AB4" s="56"/>
      <c r="AC4" s="34" t="s">
        <v>1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34" t="s">
        <v>1</v>
      </c>
      <c r="AQ4" s="55"/>
      <c r="AR4" s="55"/>
      <c r="AS4" s="55"/>
      <c r="AT4" s="57"/>
      <c r="AU4" s="58"/>
      <c r="AV4" s="59" t="s">
        <v>92</v>
      </c>
      <c r="AW4" s="34" t="s">
        <v>69</v>
      </c>
      <c r="AX4" s="55"/>
      <c r="AY4" s="55"/>
      <c r="AZ4" s="55"/>
      <c r="BA4" s="55"/>
      <c r="BB4" s="55"/>
      <c r="BC4" s="55"/>
      <c r="BD4" s="56"/>
      <c r="BE4" s="50" t="s">
        <v>21</v>
      </c>
      <c r="BF4" s="43"/>
      <c r="BG4" s="43"/>
      <c r="BH4" s="43"/>
      <c r="BI4" s="43"/>
      <c r="BJ4" s="43"/>
      <c r="BK4" s="43"/>
      <c r="BL4" s="43"/>
      <c r="BM4" s="43"/>
      <c r="BN4" s="44"/>
      <c r="BO4" s="54" t="s">
        <v>21</v>
      </c>
      <c r="BP4" s="55"/>
      <c r="BQ4" s="55"/>
      <c r="BR4" s="55"/>
      <c r="BS4" s="55"/>
      <c r="BT4" s="55"/>
      <c r="BU4" s="55"/>
      <c r="BV4" s="60"/>
      <c r="BW4" s="61"/>
      <c r="BX4" s="9"/>
      <c r="BY4" s="28" t="s">
        <v>90</v>
      </c>
      <c r="BZ4" s="61"/>
      <c r="CA4" s="9"/>
      <c r="CB4" s="61"/>
    </row>
    <row r="5" spans="1:80" ht="22.5" customHeight="1" thickTop="1">
      <c r="A5" s="59" t="s">
        <v>103</v>
      </c>
      <c r="B5" s="62" t="s">
        <v>76</v>
      </c>
      <c r="C5" s="9"/>
      <c r="D5" s="1" t="s">
        <v>51</v>
      </c>
      <c r="E5" s="10"/>
      <c r="F5" s="10"/>
      <c r="G5" s="10"/>
      <c r="H5" s="10"/>
      <c r="I5" s="10"/>
      <c r="J5" s="10"/>
      <c r="K5" s="10"/>
      <c r="L5" s="35"/>
      <c r="M5" s="36"/>
      <c r="N5" s="62" t="s">
        <v>55</v>
      </c>
      <c r="O5" s="63"/>
      <c r="P5" s="1" t="s">
        <v>79</v>
      </c>
      <c r="Q5" s="10"/>
      <c r="R5" s="10"/>
      <c r="S5" s="10"/>
      <c r="T5" s="63"/>
      <c r="U5" s="1" t="s">
        <v>4</v>
      </c>
      <c r="V5" s="10"/>
      <c r="W5" s="10"/>
      <c r="X5" s="1" t="s">
        <v>59</v>
      </c>
      <c r="Y5" s="10"/>
      <c r="Z5" s="10"/>
      <c r="AA5" s="10"/>
      <c r="AB5" s="63"/>
      <c r="AC5" s="1" t="s">
        <v>61</v>
      </c>
      <c r="AD5" s="10"/>
      <c r="AE5" s="10"/>
      <c r="AF5" s="10"/>
      <c r="AG5" s="10"/>
      <c r="AH5" s="10"/>
      <c r="AI5" s="10"/>
      <c r="AJ5" s="10"/>
      <c r="AK5" s="10"/>
      <c r="AL5" s="9"/>
      <c r="AM5" s="9"/>
      <c r="AN5" s="9"/>
      <c r="AO5" s="64"/>
      <c r="AP5" s="1" t="s">
        <v>22</v>
      </c>
      <c r="AQ5" s="10"/>
      <c r="AR5" s="10"/>
      <c r="AS5" s="10"/>
      <c r="AT5" s="61"/>
      <c r="AU5" s="64"/>
      <c r="AV5" s="59" t="s">
        <v>93</v>
      </c>
      <c r="AW5" s="1" t="s">
        <v>86</v>
      </c>
      <c r="AX5" s="10"/>
      <c r="AY5" s="1" t="s">
        <v>2</v>
      </c>
      <c r="AZ5" s="10"/>
      <c r="BA5" s="10"/>
      <c r="BB5" s="10"/>
      <c r="BC5" s="1" t="s">
        <v>3</v>
      </c>
      <c r="BD5" s="63"/>
      <c r="BE5" s="62" t="s">
        <v>79</v>
      </c>
      <c r="BF5" s="9"/>
      <c r="BG5" s="65"/>
      <c r="BH5" s="1" t="s">
        <v>4</v>
      </c>
      <c r="BI5" s="10"/>
      <c r="BJ5" s="1" t="s">
        <v>5</v>
      </c>
      <c r="BK5" s="10"/>
      <c r="BL5" s="10"/>
      <c r="BM5" s="10"/>
      <c r="BN5" s="64"/>
      <c r="BO5" s="1" t="s">
        <v>6</v>
      </c>
      <c r="BP5" s="10"/>
      <c r="BQ5" s="10"/>
      <c r="BR5" s="9"/>
      <c r="BS5" s="9"/>
      <c r="BT5" s="9"/>
      <c r="BU5" s="9"/>
      <c r="BV5" s="61"/>
      <c r="BW5" s="66" t="s">
        <v>109</v>
      </c>
      <c r="BX5" s="62" t="s">
        <v>48</v>
      </c>
      <c r="BY5" s="67" t="s">
        <v>91</v>
      </c>
      <c r="BZ5" s="66" t="s">
        <v>111</v>
      </c>
      <c r="CA5" s="68" t="s">
        <v>23</v>
      </c>
      <c r="CB5" s="66" t="s">
        <v>74</v>
      </c>
    </row>
    <row r="6" spans="1:80" ht="22.5" customHeight="1">
      <c r="A6" s="48"/>
      <c r="B6" s="9"/>
      <c r="C6" s="69" t="s">
        <v>76</v>
      </c>
      <c r="D6" s="11"/>
      <c r="E6" s="1" t="s">
        <v>52</v>
      </c>
      <c r="F6" s="1" t="s">
        <v>8</v>
      </c>
      <c r="G6" s="1" t="s">
        <v>9</v>
      </c>
      <c r="H6" s="1" t="s">
        <v>10</v>
      </c>
      <c r="I6" s="10"/>
      <c r="J6" s="10"/>
      <c r="K6" s="10"/>
      <c r="L6" s="69" t="s">
        <v>77</v>
      </c>
      <c r="M6" s="70" t="s">
        <v>118</v>
      </c>
      <c r="N6" s="9"/>
      <c r="O6" s="71" t="s">
        <v>55</v>
      </c>
      <c r="P6" s="9"/>
      <c r="Q6" s="1" t="s">
        <v>80</v>
      </c>
      <c r="R6" s="1" t="s">
        <v>81</v>
      </c>
      <c r="S6" s="1" t="s">
        <v>82</v>
      </c>
      <c r="T6" s="71" t="s">
        <v>83</v>
      </c>
      <c r="U6" s="11"/>
      <c r="V6" s="1" t="s">
        <v>84</v>
      </c>
      <c r="W6" s="1" t="s">
        <v>85</v>
      </c>
      <c r="X6" s="11"/>
      <c r="Y6" s="1" t="s">
        <v>11</v>
      </c>
      <c r="Z6" s="1" t="s">
        <v>12</v>
      </c>
      <c r="AA6" s="72" t="s">
        <v>95</v>
      </c>
      <c r="AB6" s="71" t="s">
        <v>13</v>
      </c>
      <c r="AC6" s="11"/>
      <c r="AD6" s="1" t="s">
        <v>62</v>
      </c>
      <c r="AE6" s="10"/>
      <c r="AF6" s="10"/>
      <c r="AG6" s="10"/>
      <c r="AH6" s="1" t="s">
        <v>63</v>
      </c>
      <c r="AI6" s="10"/>
      <c r="AJ6" s="10"/>
      <c r="AK6" s="10"/>
      <c r="AL6" s="73" t="s">
        <v>102</v>
      </c>
      <c r="AM6" s="2"/>
      <c r="AN6" s="2"/>
      <c r="AO6" s="3"/>
      <c r="AP6" s="11"/>
      <c r="AQ6" s="1" t="s">
        <v>24</v>
      </c>
      <c r="AR6" s="1" t="s">
        <v>25</v>
      </c>
      <c r="AS6" s="1" t="s">
        <v>26</v>
      </c>
      <c r="AT6" s="66" t="s">
        <v>104</v>
      </c>
      <c r="AU6" s="74"/>
      <c r="AV6" s="75" t="s">
        <v>114</v>
      </c>
      <c r="AW6" s="11"/>
      <c r="AX6" s="1" t="s">
        <v>87</v>
      </c>
      <c r="AY6" s="11"/>
      <c r="AZ6" s="1" t="s">
        <v>7</v>
      </c>
      <c r="BA6" s="1" t="s">
        <v>8</v>
      </c>
      <c r="BB6" s="1" t="s">
        <v>10</v>
      </c>
      <c r="BC6" s="11"/>
      <c r="BD6" s="71" t="s">
        <v>3</v>
      </c>
      <c r="BE6" s="9"/>
      <c r="BF6" s="69" t="s">
        <v>81</v>
      </c>
      <c r="BG6" s="76" t="s">
        <v>88</v>
      </c>
      <c r="BH6" s="11"/>
      <c r="BI6" s="1" t="s">
        <v>84</v>
      </c>
      <c r="BJ6" s="11"/>
      <c r="BK6" s="1" t="s">
        <v>121</v>
      </c>
      <c r="BL6" s="1" t="s">
        <v>89</v>
      </c>
      <c r="BM6" s="72" t="s">
        <v>96</v>
      </c>
      <c r="BN6" s="69" t="s">
        <v>13</v>
      </c>
      <c r="BO6" s="11"/>
      <c r="BP6" s="1" t="s">
        <v>62</v>
      </c>
      <c r="BQ6" s="1" t="s">
        <v>63</v>
      </c>
      <c r="BR6" s="77" t="s">
        <v>102</v>
      </c>
      <c r="BS6" s="4"/>
      <c r="BT6" s="2"/>
      <c r="BU6" s="2"/>
      <c r="BV6" s="66" t="s">
        <v>105</v>
      </c>
      <c r="BW6" s="66"/>
      <c r="BX6" s="68" t="s">
        <v>113</v>
      </c>
      <c r="BY6" s="32" t="s">
        <v>116</v>
      </c>
      <c r="BZ6" s="78"/>
      <c r="CA6" s="68" t="s">
        <v>110</v>
      </c>
      <c r="CB6" s="78"/>
    </row>
    <row r="7" spans="1:80" ht="22.5" customHeight="1">
      <c r="A7" s="79"/>
      <c r="B7" s="9"/>
      <c r="C7" s="80"/>
      <c r="D7" s="11"/>
      <c r="E7" s="11"/>
      <c r="F7" s="11"/>
      <c r="G7" s="11"/>
      <c r="H7" s="11"/>
      <c r="I7" s="1" t="s">
        <v>97</v>
      </c>
      <c r="J7" s="1" t="s">
        <v>14</v>
      </c>
      <c r="K7" s="1" t="s">
        <v>15</v>
      </c>
      <c r="L7" s="81" t="s">
        <v>78</v>
      </c>
      <c r="M7" s="82" t="s">
        <v>119</v>
      </c>
      <c r="N7" s="9"/>
      <c r="O7" s="83"/>
      <c r="P7" s="9"/>
      <c r="Q7" s="11"/>
      <c r="R7" s="11"/>
      <c r="S7" s="11"/>
      <c r="T7" s="83"/>
      <c r="U7" s="11"/>
      <c r="V7" s="11"/>
      <c r="W7" s="11"/>
      <c r="X7" s="11"/>
      <c r="Y7" s="11"/>
      <c r="Z7" s="11"/>
      <c r="AA7" s="11"/>
      <c r="AB7" s="83"/>
      <c r="AC7" s="11"/>
      <c r="AD7" s="11"/>
      <c r="AE7" s="1" t="s">
        <v>16</v>
      </c>
      <c r="AF7" s="1" t="s">
        <v>17</v>
      </c>
      <c r="AG7" s="1" t="s">
        <v>18</v>
      </c>
      <c r="AH7" s="11"/>
      <c r="AI7" s="1" t="s">
        <v>64</v>
      </c>
      <c r="AJ7" s="1" t="s">
        <v>65</v>
      </c>
      <c r="AK7" s="1" t="s">
        <v>18</v>
      </c>
      <c r="AL7" s="84"/>
      <c r="AM7" s="85" t="s">
        <v>98</v>
      </c>
      <c r="AN7" s="86" t="s">
        <v>99</v>
      </c>
      <c r="AO7" s="87" t="s">
        <v>100</v>
      </c>
      <c r="AP7" s="11"/>
      <c r="AQ7" s="11"/>
      <c r="AR7" s="11"/>
      <c r="AS7" s="11"/>
      <c r="AT7" s="88" t="s">
        <v>68</v>
      </c>
      <c r="AU7" s="89"/>
      <c r="AV7" s="90" t="s">
        <v>115</v>
      </c>
      <c r="AW7" s="11"/>
      <c r="AX7" s="11"/>
      <c r="AY7" s="11"/>
      <c r="AZ7" s="11"/>
      <c r="BA7" s="11"/>
      <c r="BB7" s="11"/>
      <c r="BC7" s="11"/>
      <c r="BD7" s="83"/>
      <c r="BE7" s="9"/>
      <c r="BF7" s="80"/>
      <c r="BG7" s="64"/>
      <c r="BH7" s="11"/>
      <c r="BI7" s="11"/>
      <c r="BJ7" s="11"/>
      <c r="BK7" s="11"/>
      <c r="BL7" s="11"/>
      <c r="BM7" s="11"/>
      <c r="BN7" s="80"/>
      <c r="BO7" s="11"/>
      <c r="BP7" s="11"/>
      <c r="BQ7" s="11"/>
      <c r="BR7" s="30"/>
      <c r="BS7" s="85" t="s">
        <v>98</v>
      </c>
      <c r="BT7" s="69" t="s">
        <v>101</v>
      </c>
      <c r="BU7" s="2" t="s">
        <v>100</v>
      </c>
      <c r="BV7" s="88" t="s">
        <v>58</v>
      </c>
      <c r="BW7" s="88" t="s">
        <v>106</v>
      </c>
      <c r="BX7" s="14" t="s">
        <v>72</v>
      </c>
      <c r="BY7" s="91" t="s">
        <v>117</v>
      </c>
      <c r="BZ7" s="92" t="s">
        <v>107</v>
      </c>
      <c r="CA7" s="14" t="s">
        <v>73</v>
      </c>
      <c r="CB7" s="88" t="s">
        <v>108</v>
      </c>
    </row>
    <row r="8" spans="1:80" ht="22.5" customHeight="1">
      <c r="A8" s="93" t="s">
        <v>49</v>
      </c>
      <c r="B8" s="94">
        <f aca="true" t="shared" si="0" ref="B8:B30">C8</f>
        <v>4953679</v>
      </c>
      <c r="C8" s="16">
        <v>4953679</v>
      </c>
      <c r="D8" s="29">
        <f>SUM(E8,F8,G8,H8,L8,M8)</f>
        <v>5010519</v>
      </c>
      <c r="E8" s="95">
        <v>994571</v>
      </c>
      <c r="F8" s="95">
        <v>896071</v>
      </c>
      <c r="G8" s="95">
        <v>310707</v>
      </c>
      <c r="H8" s="29">
        <f>SUM(I8:K8)</f>
        <v>2178898</v>
      </c>
      <c r="I8" s="96">
        <v>1304860</v>
      </c>
      <c r="J8" s="96">
        <v>799634</v>
      </c>
      <c r="K8" s="96">
        <v>74404</v>
      </c>
      <c r="L8" s="16">
        <v>231955</v>
      </c>
      <c r="M8" s="16">
        <v>398317</v>
      </c>
      <c r="N8" s="97">
        <f aca="true" t="shared" si="1" ref="N8:N30">O8</f>
        <v>1041020</v>
      </c>
      <c r="O8" s="96">
        <v>1041020</v>
      </c>
      <c r="P8" s="29">
        <f>SUM(Q8:T8)</f>
        <v>2036601</v>
      </c>
      <c r="Q8" s="96">
        <v>101632</v>
      </c>
      <c r="R8" s="96">
        <v>634980</v>
      </c>
      <c r="S8" s="96">
        <v>671226</v>
      </c>
      <c r="T8" s="16">
        <v>628763</v>
      </c>
      <c r="U8" s="29">
        <f aca="true" t="shared" si="2" ref="U8:U30">SUM(V8:W8)</f>
        <v>908412</v>
      </c>
      <c r="V8" s="96">
        <v>97103</v>
      </c>
      <c r="W8" s="96">
        <v>811309</v>
      </c>
      <c r="X8" s="29">
        <f aca="true" t="shared" si="3" ref="X8:X30">SUM(Y8:AB8)</f>
        <v>1700600</v>
      </c>
      <c r="Y8" s="96">
        <v>1044438</v>
      </c>
      <c r="Z8" s="96">
        <v>123663</v>
      </c>
      <c r="AA8" s="96">
        <v>227438</v>
      </c>
      <c r="AB8" s="16">
        <v>305061</v>
      </c>
      <c r="AC8" s="29">
        <f aca="true" t="shared" si="4" ref="AC8:AC30">AD8+AH8+AL8</f>
        <v>2693261</v>
      </c>
      <c r="AD8" s="29">
        <f aca="true" t="shared" si="5" ref="AD8:AD30">SUM(AE8:AG8)</f>
        <v>734481</v>
      </c>
      <c r="AE8" s="16">
        <v>54717</v>
      </c>
      <c r="AF8" s="16">
        <v>97143</v>
      </c>
      <c r="AG8" s="16">
        <v>582621</v>
      </c>
      <c r="AH8" s="29">
        <f aca="true" t="shared" si="6" ref="AH8:AH30">SUM(AI8:AK8)</f>
        <v>333150</v>
      </c>
      <c r="AI8" s="16">
        <v>28813</v>
      </c>
      <c r="AJ8" s="16">
        <v>52481</v>
      </c>
      <c r="AK8" s="16">
        <v>251856</v>
      </c>
      <c r="AL8" s="98">
        <f aca="true" t="shared" si="7" ref="AL8:AL30">SUM(AM8:AO8)</f>
        <v>1625630</v>
      </c>
      <c r="AM8" s="16">
        <v>396488</v>
      </c>
      <c r="AN8" s="16">
        <v>335465</v>
      </c>
      <c r="AO8" s="16">
        <v>893677</v>
      </c>
      <c r="AP8" s="29">
        <f aca="true" t="shared" si="8" ref="AP8:AP30">SUM(AQ8:AS8)</f>
        <v>3235891</v>
      </c>
      <c r="AQ8" s="16">
        <v>0</v>
      </c>
      <c r="AR8" s="99">
        <v>1356075</v>
      </c>
      <c r="AS8" s="100">
        <v>1879816</v>
      </c>
      <c r="AT8" s="101">
        <f aca="true" t="shared" si="9" ref="AT8:AT30">B8+D8+N8+P8+U8+X8+AC8+AP8</f>
        <v>21579983</v>
      </c>
      <c r="AU8" s="102"/>
      <c r="AV8" s="103">
        <f aca="true" t="shared" si="10" ref="AV8:AV30">B8+D8+N8+P8+U8+X8+AC8</f>
        <v>18344092</v>
      </c>
      <c r="AW8" s="29">
        <f aca="true" t="shared" si="11" ref="AW8:AW30">AX8</f>
        <v>460884</v>
      </c>
      <c r="AX8" s="16">
        <v>460884</v>
      </c>
      <c r="AY8" s="29">
        <f>SUM(AZ8:BB8)</f>
        <v>309695</v>
      </c>
      <c r="AZ8" s="104">
        <v>31152</v>
      </c>
      <c r="BA8" s="104">
        <v>107770</v>
      </c>
      <c r="BB8" s="105">
        <v>170773</v>
      </c>
      <c r="BC8" s="29">
        <f>BD8</f>
        <v>79490</v>
      </c>
      <c r="BD8" s="104">
        <v>79490</v>
      </c>
      <c r="BE8" s="97">
        <f>SUM(BF8:BG8)</f>
        <v>271551</v>
      </c>
      <c r="BF8" s="16">
        <v>157563</v>
      </c>
      <c r="BG8" s="106">
        <v>113988</v>
      </c>
      <c r="BH8" s="29">
        <f>BI8</f>
        <v>62475</v>
      </c>
      <c r="BI8" s="96">
        <v>62475</v>
      </c>
      <c r="BJ8" s="29">
        <f>SUM(BK8:BN8)</f>
        <v>1312328</v>
      </c>
      <c r="BK8" s="16">
        <v>103717</v>
      </c>
      <c r="BL8" s="16">
        <v>415723</v>
      </c>
      <c r="BM8" s="16">
        <v>569884</v>
      </c>
      <c r="BN8" s="16">
        <v>223004</v>
      </c>
      <c r="BO8" s="29">
        <f aca="true" t="shared" si="12" ref="BO8:BO30">BP8+BQ8+BR8</f>
        <v>964017</v>
      </c>
      <c r="BP8" s="16">
        <v>296221</v>
      </c>
      <c r="BQ8" s="96">
        <v>148347</v>
      </c>
      <c r="BR8" s="98">
        <f>SUM(BS8:BU8)</f>
        <v>519449</v>
      </c>
      <c r="BS8" s="16">
        <v>42372</v>
      </c>
      <c r="BT8" s="16">
        <v>68274</v>
      </c>
      <c r="BU8" s="107">
        <v>408803</v>
      </c>
      <c r="BV8" s="101">
        <f>AW8+AY8+BC8+BE8+BH8+BJ8+BO8</f>
        <v>3460440</v>
      </c>
      <c r="BW8" s="101">
        <f>AT8+BV8</f>
        <v>25040423</v>
      </c>
      <c r="BX8" s="108"/>
      <c r="BY8" s="31"/>
      <c r="BZ8" s="101">
        <f aca="true" t="shared" si="13" ref="BZ8:BZ30">SUM(BW8:BY8)</f>
        <v>25040423</v>
      </c>
      <c r="CA8" s="106">
        <v>0</v>
      </c>
      <c r="CB8" s="101">
        <f aca="true" t="shared" si="14" ref="CB8:CB30">BZ8+CA8</f>
        <v>25040423</v>
      </c>
    </row>
    <row r="9" spans="1:80" ht="22.5" customHeight="1">
      <c r="A9" s="109" t="s">
        <v>27</v>
      </c>
      <c r="B9" s="110">
        <f t="shared" si="0"/>
        <v>5926894</v>
      </c>
      <c r="C9" s="111">
        <v>5926894</v>
      </c>
      <c r="D9" s="12">
        <f aca="true" t="shared" si="15" ref="D9:D30">SUM(E9,F9,G9,H9,L9,M9)</f>
        <v>10035691</v>
      </c>
      <c r="E9" s="112">
        <v>1765457</v>
      </c>
      <c r="F9" s="112">
        <v>1488059</v>
      </c>
      <c r="G9" s="112">
        <v>564564</v>
      </c>
      <c r="H9" s="12">
        <f aca="true" t="shared" si="16" ref="H9:H30">SUM(I9:K9)</f>
        <v>4734369</v>
      </c>
      <c r="I9" s="5">
        <v>2144948</v>
      </c>
      <c r="J9" s="5">
        <v>2204397</v>
      </c>
      <c r="K9" s="5">
        <v>385024</v>
      </c>
      <c r="L9" s="111">
        <v>711943</v>
      </c>
      <c r="M9" s="111">
        <v>771299</v>
      </c>
      <c r="N9" s="113">
        <f t="shared" si="1"/>
        <v>1493404</v>
      </c>
      <c r="O9" s="5">
        <v>1493404</v>
      </c>
      <c r="P9" s="29">
        <f aca="true" t="shared" si="17" ref="P9:P30">SUM(Q9:T9)</f>
        <v>2346878</v>
      </c>
      <c r="Q9" s="5">
        <v>122752</v>
      </c>
      <c r="R9" s="5">
        <v>637877</v>
      </c>
      <c r="S9" s="5">
        <v>692119</v>
      </c>
      <c r="T9" s="111">
        <v>894130</v>
      </c>
      <c r="U9" s="12">
        <f t="shared" si="2"/>
        <v>1187204</v>
      </c>
      <c r="V9" s="5">
        <v>103029</v>
      </c>
      <c r="W9" s="5">
        <v>1084175</v>
      </c>
      <c r="X9" s="12">
        <f t="shared" si="3"/>
        <v>1845870</v>
      </c>
      <c r="Y9" s="5">
        <v>885105</v>
      </c>
      <c r="Z9" s="5">
        <v>184618</v>
      </c>
      <c r="AA9" s="5">
        <v>226083</v>
      </c>
      <c r="AB9" s="111">
        <v>550064</v>
      </c>
      <c r="AC9" s="12">
        <f t="shared" si="4"/>
        <v>4442811</v>
      </c>
      <c r="AD9" s="12">
        <f t="shared" si="5"/>
        <v>1657345</v>
      </c>
      <c r="AE9" s="16">
        <v>140292</v>
      </c>
      <c r="AF9" s="16">
        <v>190238</v>
      </c>
      <c r="AG9" s="16">
        <v>1326815</v>
      </c>
      <c r="AH9" s="12">
        <f t="shared" si="6"/>
        <v>472617</v>
      </c>
      <c r="AI9" s="16">
        <v>65908</v>
      </c>
      <c r="AJ9" s="16">
        <v>69460</v>
      </c>
      <c r="AK9" s="16">
        <v>337249</v>
      </c>
      <c r="AL9" s="98">
        <f t="shared" si="7"/>
        <v>2312849</v>
      </c>
      <c r="AM9" s="16">
        <v>427449</v>
      </c>
      <c r="AN9" s="16">
        <v>701852</v>
      </c>
      <c r="AO9" s="16">
        <v>1183548</v>
      </c>
      <c r="AP9" s="12">
        <f t="shared" si="8"/>
        <v>4647378</v>
      </c>
      <c r="AQ9" s="16">
        <v>87056</v>
      </c>
      <c r="AR9" s="99">
        <v>2228213</v>
      </c>
      <c r="AS9" s="100">
        <v>2332109</v>
      </c>
      <c r="AT9" s="114">
        <f t="shared" si="9"/>
        <v>31926130</v>
      </c>
      <c r="AU9" s="102"/>
      <c r="AV9" s="103">
        <f t="shared" si="10"/>
        <v>27278752</v>
      </c>
      <c r="AW9" s="12">
        <f t="shared" si="11"/>
        <v>460924</v>
      </c>
      <c r="AX9" s="111">
        <v>460924</v>
      </c>
      <c r="AY9" s="12">
        <f aca="true" t="shared" si="18" ref="AY9:AY30">SUM(AZ9:BB9)</f>
        <v>634654</v>
      </c>
      <c r="AZ9" s="104">
        <v>76563</v>
      </c>
      <c r="BA9" s="104">
        <v>260555</v>
      </c>
      <c r="BB9" s="105">
        <v>297536</v>
      </c>
      <c r="BC9" s="12">
        <f aca="true" t="shared" si="19" ref="BC9:BC30">BD9</f>
        <v>94672</v>
      </c>
      <c r="BD9" s="104">
        <v>94672</v>
      </c>
      <c r="BE9" s="97">
        <f aca="true" t="shared" si="20" ref="BE9:BE30">SUM(BF9:BG9)</f>
        <v>330744</v>
      </c>
      <c r="BF9" s="111">
        <v>50592</v>
      </c>
      <c r="BG9" s="115">
        <v>280152</v>
      </c>
      <c r="BH9" s="29">
        <f aca="true" t="shared" si="21" ref="BH9:BH30">BI9</f>
        <v>62480</v>
      </c>
      <c r="BI9" s="5">
        <v>62480</v>
      </c>
      <c r="BJ9" s="12">
        <f aca="true" t="shared" si="22" ref="BJ9:BJ31">SUM(BK9:BN9)</f>
        <v>1303717</v>
      </c>
      <c r="BK9" s="111">
        <v>152598</v>
      </c>
      <c r="BL9" s="111">
        <v>90048</v>
      </c>
      <c r="BM9" s="111">
        <v>846319</v>
      </c>
      <c r="BN9" s="111">
        <v>214752</v>
      </c>
      <c r="BO9" s="12">
        <f t="shared" si="12"/>
        <v>1499321</v>
      </c>
      <c r="BP9" s="111">
        <v>609168</v>
      </c>
      <c r="BQ9" s="5">
        <v>196326</v>
      </c>
      <c r="BR9" s="116">
        <f aca="true" t="shared" si="23" ref="BR9:BR30">SUM(BS9:BU9)</f>
        <v>693827</v>
      </c>
      <c r="BS9" s="111">
        <v>45365</v>
      </c>
      <c r="BT9" s="111">
        <v>157373</v>
      </c>
      <c r="BU9" s="117">
        <v>491089</v>
      </c>
      <c r="BV9" s="118">
        <f>AW9+AY9+BC9+BE9+BH9+BJ9+BO9</f>
        <v>4386512</v>
      </c>
      <c r="BW9" s="114">
        <f>AT9+BV9</f>
        <v>36312642</v>
      </c>
      <c r="BX9" s="119"/>
      <c r="BY9" s="17"/>
      <c r="BZ9" s="114">
        <f t="shared" si="13"/>
        <v>36312642</v>
      </c>
      <c r="CA9" s="115">
        <v>0</v>
      </c>
      <c r="CB9" s="114">
        <f t="shared" si="14"/>
        <v>36312642</v>
      </c>
    </row>
    <row r="10" spans="1:80" ht="22.5" customHeight="1">
      <c r="A10" s="109" t="s">
        <v>19</v>
      </c>
      <c r="B10" s="110">
        <f t="shared" si="0"/>
        <v>7378167</v>
      </c>
      <c r="C10" s="111">
        <v>7378167</v>
      </c>
      <c r="D10" s="12">
        <f t="shared" si="15"/>
        <v>15507850</v>
      </c>
      <c r="E10" s="112">
        <v>2841356</v>
      </c>
      <c r="F10" s="112">
        <v>2592837</v>
      </c>
      <c r="G10" s="112">
        <v>1064960</v>
      </c>
      <c r="H10" s="12">
        <f t="shared" si="16"/>
        <v>6801072</v>
      </c>
      <c r="I10" s="5">
        <v>3482943</v>
      </c>
      <c r="J10" s="5">
        <v>2886873</v>
      </c>
      <c r="K10" s="5">
        <v>431256</v>
      </c>
      <c r="L10" s="111">
        <v>781564</v>
      </c>
      <c r="M10" s="111">
        <v>1426061</v>
      </c>
      <c r="N10" s="113">
        <f t="shared" si="1"/>
        <v>2118881</v>
      </c>
      <c r="O10" s="5">
        <v>2118881</v>
      </c>
      <c r="P10" s="29">
        <f t="shared" si="17"/>
        <v>2999188</v>
      </c>
      <c r="Q10" s="5">
        <v>151133</v>
      </c>
      <c r="R10" s="5">
        <v>1021890</v>
      </c>
      <c r="S10" s="5">
        <v>616939</v>
      </c>
      <c r="T10" s="111">
        <v>1209226</v>
      </c>
      <c r="U10" s="12">
        <f t="shared" si="2"/>
        <v>1109355</v>
      </c>
      <c r="V10" s="5">
        <v>159452</v>
      </c>
      <c r="W10" s="5">
        <v>949903</v>
      </c>
      <c r="X10" s="12">
        <f t="shared" si="3"/>
        <v>2425394</v>
      </c>
      <c r="Y10" s="5">
        <v>1250505</v>
      </c>
      <c r="Z10" s="5">
        <v>266304</v>
      </c>
      <c r="AA10" s="5">
        <v>268963</v>
      </c>
      <c r="AB10" s="111">
        <v>639622</v>
      </c>
      <c r="AC10" s="12">
        <f t="shared" si="4"/>
        <v>5672156</v>
      </c>
      <c r="AD10" s="12">
        <f t="shared" si="5"/>
        <v>1923716</v>
      </c>
      <c r="AE10" s="16">
        <v>215255</v>
      </c>
      <c r="AF10" s="16">
        <v>249940</v>
      </c>
      <c r="AG10" s="16">
        <v>1458521</v>
      </c>
      <c r="AH10" s="12">
        <f t="shared" si="6"/>
        <v>1037244</v>
      </c>
      <c r="AI10" s="16">
        <v>114381</v>
      </c>
      <c r="AJ10" s="16">
        <v>104961</v>
      </c>
      <c r="AK10" s="16">
        <v>817902</v>
      </c>
      <c r="AL10" s="98">
        <f t="shared" si="7"/>
        <v>2711196</v>
      </c>
      <c r="AM10" s="16">
        <v>455731</v>
      </c>
      <c r="AN10" s="16">
        <v>474756</v>
      </c>
      <c r="AO10" s="16">
        <v>1780709</v>
      </c>
      <c r="AP10" s="12">
        <f t="shared" si="8"/>
        <v>5559967</v>
      </c>
      <c r="AQ10" s="16">
        <v>9251</v>
      </c>
      <c r="AR10" s="99">
        <v>1906730</v>
      </c>
      <c r="AS10" s="100">
        <v>3643986</v>
      </c>
      <c r="AT10" s="114">
        <f t="shared" si="9"/>
        <v>42770958</v>
      </c>
      <c r="AU10" s="102"/>
      <c r="AV10" s="103">
        <f t="shared" si="10"/>
        <v>37210991</v>
      </c>
      <c r="AW10" s="12">
        <f t="shared" si="11"/>
        <v>451992</v>
      </c>
      <c r="AX10" s="111">
        <v>451992</v>
      </c>
      <c r="AY10" s="12">
        <f t="shared" si="18"/>
        <v>829760</v>
      </c>
      <c r="AZ10" s="104">
        <v>134783</v>
      </c>
      <c r="BA10" s="104">
        <v>218402</v>
      </c>
      <c r="BB10" s="105">
        <v>476575</v>
      </c>
      <c r="BC10" s="12">
        <f t="shared" si="19"/>
        <v>112790</v>
      </c>
      <c r="BD10" s="104">
        <v>112790</v>
      </c>
      <c r="BE10" s="97">
        <f t="shared" si="20"/>
        <v>566486</v>
      </c>
      <c r="BF10" s="111">
        <v>63435</v>
      </c>
      <c r="BG10" s="115">
        <v>503051</v>
      </c>
      <c r="BH10" s="29">
        <f t="shared" si="21"/>
        <v>61269</v>
      </c>
      <c r="BI10" s="5">
        <v>61269</v>
      </c>
      <c r="BJ10" s="12">
        <f t="shared" si="22"/>
        <v>2430394</v>
      </c>
      <c r="BK10" s="111">
        <v>218157</v>
      </c>
      <c r="BL10" s="111">
        <v>185806</v>
      </c>
      <c r="BM10" s="111">
        <v>1002040</v>
      </c>
      <c r="BN10" s="111">
        <v>1024391</v>
      </c>
      <c r="BO10" s="12">
        <f t="shared" si="12"/>
        <v>1904442</v>
      </c>
      <c r="BP10" s="111">
        <v>756839</v>
      </c>
      <c r="BQ10" s="5">
        <v>377456</v>
      </c>
      <c r="BR10" s="116">
        <f t="shared" si="23"/>
        <v>770147</v>
      </c>
      <c r="BS10" s="111">
        <v>48101</v>
      </c>
      <c r="BT10" s="111">
        <v>97905</v>
      </c>
      <c r="BU10" s="117">
        <v>624141</v>
      </c>
      <c r="BV10" s="118">
        <f>AW10+AY10+BC10+BE10+BH10+BJ10+BO10</f>
        <v>6357133</v>
      </c>
      <c r="BW10" s="114">
        <f>AT10+BV10</f>
        <v>49128091</v>
      </c>
      <c r="BX10" s="119"/>
      <c r="BY10" s="17"/>
      <c r="BZ10" s="114">
        <f t="shared" si="13"/>
        <v>49128091</v>
      </c>
      <c r="CA10" s="115">
        <v>0</v>
      </c>
      <c r="CB10" s="114">
        <f t="shared" si="14"/>
        <v>49128091</v>
      </c>
    </row>
    <row r="11" spans="1:80" ht="22.5" customHeight="1">
      <c r="A11" s="109" t="s">
        <v>28</v>
      </c>
      <c r="B11" s="110">
        <f t="shared" si="0"/>
        <v>8701435</v>
      </c>
      <c r="C11" s="111">
        <v>8701435</v>
      </c>
      <c r="D11" s="12">
        <f t="shared" si="15"/>
        <v>26245511</v>
      </c>
      <c r="E11" s="112">
        <v>4401170</v>
      </c>
      <c r="F11" s="112">
        <v>4060417</v>
      </c>
      <c r="G11" s="112">
        <v>4237698</v>
      </c>
      <c r="H11" s="12">
        <f t="shared" si="16"/>
        <v>8393044</v>
      </c>
      <c r="I11" s="5">
        <v>3922234</v>
      </c>
      <c r="J11" s="5">
        <v>3514751</v>
      </c>
      <c r="K11" s="5">
        <v>956059</v>
      </c>
      <c r="L11" s="111">
        <v>2913018</v>
      </c>
      <c r="M11" s="111">
        <v>2240164</v>
      </c>
      <c r="N11" s="113">
        <f t="shared" si="1"/>
        <v>2553160</v>
      </c>
      <c r="O11" s="5">
        <v>2553160</v>
      </c>
      <c r="P11" s="29">
        <f t="shared" si="17"/>
        <v>4667018</v>
      </c>
      <c r="Q11" s="5">
        <v>175435</v>
      </c>
      <c r="R11" s="5">
        <v>1787391</v>
      </c>
      <c r="S11" s="5">
        <v>1314992</v>
      </c>
      <c r="T11" s="111">
        <v>1389200</v>
      </c>
      <c r="U11" s="12">
        <f t="shared" si="2"/>
        <v>990386</v>
      </c>
      <c r="V11" s="5">
        <v>117809</v>
      </c>
      <c r="W11" s="5">
        <v>872577</v>
      </c>
      <c r="X11" s="12">
        <f t="shared" si="3"/>
        <v>2194770</v>
      </c>
      <c r="Y11" s="5">
        <v>963141</v>
      </c>
      <c r="Z11" s="5">
        <v>336258</v>
      </c>
      <c r="AA11" s="5">
        <v>319855</v>
      </c>
      <c r="AB11" s="111">
        <v>575516</v>
      </c>
      <c r="AC11" s="12">
        <f t="shared" si="4"/>
        <v>7222229</v>
      </c>
      <c r="AD11" s="12">
        <f t="shared" si="5"/>
        <v>2827309</v>
      </c>
      <c r="AE11" s="16">
        <v>278903</v>
      </c>
      <c r="AF11" s="16">
        <v>319761</v>
      </c>
      <c r="AG11" s="16">
        <v>2228645</v>
      </c>
      <c r="AH11" s="12">
        <f t="shared" si="6"/>
        <v>1192546</v>
      </c>
      <c r="AI11" s="16">
        <v>174097</v>
      </c>
      <c r="AJ11" s="16">
        <v>163616</v>
      </c>
      <c r="AK11" s="16">
        <v>854833</v>
      </c>
      <c r="AL11" s="98">
        <f t="shared" si="7"/>
        <v>3202374</v>
      </c>
      <c r="AM11" s="16">
        <v>480692</v>
      </c>
      <c r="AN11" s="16">
        <v>711952</v>
      </c>
      <c r="AO11" s="16">
        <v>2009730</v>
      </c>
      <c r="AP11" s="12">
        <f t="shared" si="8"/>
        <v>8342045</v>
      </c>
      <c r="AQ11" s="16">
        <v>511249</v>
      </c>
      <c r="AR11" s="99">
        <v>3411163</v>
      </c>
      <c r="AS11" s="100">
        <v>4419633</v>
      </c>
      <c r="AT11" s="114">
        <f t="shared" si="9"/>
        <v>60916554</v>
      </c>
      <c r="AU11" s="102"/>
      <c r="AV11" s="103">
        <f t="shared" si="10"/>
        <v>52574509</v>
      </c>
      <c r="AW11" s="12">
        <f t="shared" si="11"/>
        <v>451703</v>
      </c>
      <c r="AX11" s="111">
        <v>451703</v>
      </c>
      <c r="AY11" s="12">
        <f t="shared" si="18"/>
        <v>972299</v>
      </c>
      <c r="AZ11" s="104">
        <v>185857</v>
      </c>
      <c r="BA11" s="104">
        <v>307500</v>
      </c>
      <c r="BB11" s="105">
        <v>478942</v>
      </c>
      <c r="BC11" s="12">
        <f t="shared" si="19"/>
        <v>129816</v>
      </c>
      <c r="BD11" s="104">
        <v>129816</v>
      </c>
      <c r="BE11" s="97">
        <f t="shared" si="20"/>
        <v>768117</v>
      </c>
      <c r="BF11" s="111">
        <v>74445</v>
      </c>
      <c r="BG11" s="115">
        <v>693672</v>
      </c>
      <c r="BH11" s="29">
        <f t="shared" si="21"/>
        <v>61230</v>
      </c>
      <c r="BI11" s="5">
        <v>61230</v>
      </c>
      <c r="BJ11" s="12">
        <f t="shared" si="22"/>
        <v>1638638</v>
      </c>
      <c r="BK11" s="111">
        <v>274256</v>
      </c>
      <c r="BL11" s="111">
        <v>178953</v>
      </c>
      <c r="BM11" s="111">
        <v>481640</v>
      </c>
      <c r="BN11" s="111">
        <v>703789</v>
      </c>
      <c r="BO11" s="12">
        <f t="shared" si="12"/>
        <v>2315857</v>
      </c>
      <c r="BP11" s="111">
        <v>1002003</v>
      </c>
      <c r="BQ11" s="5">
        <v>455888</v>
      </c>
      <c r="BR11" s="116">
        <f t="shared" si="23"/>
        <v>857966</v>
      </c>
      <c r="BS11" s="111">
        <v>50502</v>
      </c>
      <c r="BT11" s="111">
        <v>113756</v>
      </c>
      <c r="BU11" s="117">
        <v>693708</v>
      </c>
      <c r="BV11" s="118">
        <f>AW11+AY11+BC11+BE11+BH11+BJ11+BO11</f>
        <v>6337660</v>
      </c>
      <c r="BW11" s="114">
        <f>AT11+BV11</f>
        <v>67254214</v>
      </c>
      <c r="BX11" s="119"/>
      <c r="BY11" s="17"/>
      <c r="BZ11" s="114">
        <f t="shared" si="13"/>
        <v>67254214</v>
      </c>
      <c r="CA11" s="115">
        <v>0</v>
      </c>
      <c r="CB11" s="114">
        <f t="shared" si="14"/>
        <v>67254214</v>
      </c>
    </row>
    <row r="12" spans="1:80" ht="22.5" customHeight="1">
      <c r="A12" s="109" t="s">
        <v>29</v>
      </c>
      <c r="B12" s="110">
        <f t="shared" si="0"/>
        <v>6869900</v>
      </c>
      <c r="C12" s="111">
        <v>6869900</v>
      </c>
      <c r="D12" s="12">
        <f t="shared" si="15"/>
        <v>15344533</v>
      </c>
      <c r="E12" s="112">
        <v>2621280</v>
      </c>
      <c r="F12" s="112">
        <v>2479571</v>
      </c>
      <c r="G12" s="112">
        <v>1234385</v>
      </c>
      <c r="H12" s="12">
        <f t="shared" si="16"/>
        <v>6009178</v>
      </c>
      <c r="I12" s="5">
        <v>2888254</v>
      </c>
      <c r="J12" s="5">
        <v>2582034</v>
      </c>
      <c r="K12" s="5">
        <v>538890</v>
      </c>
      <c r="L12" s="111">
        <v>1470981</v>
      </c>
      <c r="M12" s="111">
        <v>1529138</v>
      </c>
      <c r="N12" s="113">
        <f t="shared" si="1"/>
        <v>1730886</v>
      </c>
      <c r="O12" s="5">
        <v>1730886</v>
      </c>
      <c r="P12" s="29">
        <f t="shared" si="17"/>
        <v>2506651</v>
      </c>
      <c r="Q12" s="5">
        <v>142770</v>
      </c>
      <c r="R12" s="5">
        <v>1062845</v>
      </c>
      <c r="S12" s="5">
        <v>621658</v>
      </c>
      <c r="T12" s="111">
        <v>679378</v>
      </c>
      <c r="U12" s="12">
        <f t="shared" si="2"/>
        <v>657754</v>
      </c>
      <c r="V12" s="5">
        <v>157167</v>
      </c>
      <c r="W12" s="5">
        <v>500587</v>
      </c>
      <c r="X12" s="12">
        <f t="shared" si="3"/>
        <v>1693951</v>
      </c>
      <c r="Y12" s="5">
        <v>720313</v>
      </c>
      <c r="Z12" s="5">
        <v>242011</v>
      </c>
      <c r="AA12" s="5">
        <v>295582</v>
      </c>
      <c r="AB12" s="111">
        <v>436045</v>
      </c>
      <c r="AC12" s="12">
        <f t="shared" si="4"/>
        <v>5153029</v>
      </c>
      <c r="AD12" s="12">
        <f t="shared" si="5"/>
        <v>1973237</v>
      </c>
      <c r="AE12" s="16">
        <v>195084</v>
      </c>
      <c r="AF12" s="16">
        <v>265118</v>
      </c>
      <c r="AG12" s="16">
        <v>1513035</v>
      </c>
      <c r="AH12" s="12">
        <f t="shared" si="6"/>
        <v>1033009</v>
      </c>
      <c r="AI12" s="16">
        <v>103845</v>
      </c>
      <c r="AJ12" s="16">
        <v>115766</v>
      </c>
      <c r="AK12" s="16">
        <v>813398</v>
      </c>
      <c r="AL12" s="98">
        <f t="shared" si="7"/>
        <v>2146783</v>
      </c>
      <c r="AM12" s="16">
        <v>460659</v>
      </c>
      <c r="AN12" s="16">
        <v>402194</v>
      </c>
      <c r="AO12" s="16">
        <v>1283930</v>
      </c>
      <c r="AP12" s="12">
        <f t="shared" si="8"/>
        <v>3889070</v>
      </c>
      <c r="AQ12" s="16">
        <v>74844</v>
      </c>
      <c r="AR12" s="99">
        <v>1220588</v>
      </c>
      <c r="AS12" s="100">
        <v>2593638</v>
      </c>
      <c r="AT12" s="114">
        <f t="shared" si="9"/>
        <v>37845774</v>
      </c>
      <c r="AU12" s="102"/>
      <c r="AV12" s="103">
        <f t="shared" si="10"/>
        <v>33956704</v>
      </c>
      <c r="AW12" s="12">
        <f t="shared" si="11"/>
        <v>451949</v>
      </c>
      <c r="AX12" s="111">
        <v>451949</v>
      </c>
      <c r="AY12" s="12">
        <f t="shared" si="18"/>
        <v>751220</v>
      </c>
      <c r="AZ12" s="104">
        <v>117029</v>
      </c>
      <c r="BA12" s="104">
        <v>231537</v>
      </c>
      <c r="BB12" s="105">
        <v>402654</v>
      </c>
      <c r="BC12" s="12">
        <f t="shared" si="19"/>
        <v>106851</v>
      </c>
      <c r="BD12" s="104">
        <v>106851</v>
      </c>
      <c r="BE12" s="97">
        <f t="shared" si="20"/>
        <v>738509</v>
      </c>
      <c r="BF12" s="111">
        <v>301721</v>
      </c>
      <c r="BG12" s="115">
        <v>436788</v>
      </c>
      <c r="BH12" s="29">
        <f t="shared" si="21"/>
        <v>61263</v>
      </c>
      <c r="BI12" s="5">
        <v>61263</v>
      </c>
      <c r="BJ12" s="12">
        <f t="shared" si="22"/>
        <v>1084816</v>
      </c>
      <c r="BK12" s="111">
        <v>198715</v>
      </c>
      <c r="BL12" s="111">
        <v>86984</v>
      </c>
      <c r="BM12" s="111">
        <v>226819</v>
      </c>
      <c r="BN12" s="111">
        <v>572298</v>
      </c>
      <c r="BO12" s="12">
        <f t="shared" si="12"/>
        <v>1841630</v>
      </c>
      <c r="BP12" s="111">
        <v>808777</v>
      </c>
      <c r="BQ12" s="5">
        <v>381745</v>
      </c>
      <c r="BR12" s="116">
        <f t="shared" si="23"/>
        <v>651108</v>
      </c>
      <c r="BS12" s="111">
        <v>48581</v>
      </c>
      <c r="BT12" s="111">
        <v>87234</v>
      </c>
      <c r="BU12" s="117">
        <v>515293</v>
      </c>
      <c r="BV12" s="118">
        <f>AW12+AY12+BC12+BE12+BH12+BJ12+BO12</f>
        <v>5036238</v>
      </c>
      <c r="BW12" s="114">
        <f>AT12+BV12</f>
        <v>42882012</v>
      </c>
      <c r="BX12" s="119"/>
      <c r="BY12" s="17"/>
      <c r="BZ12" s="114">
        <f t="shared" si="13"/>
        <v>42882012</v>
      </c>
      <c r="CA12" s="115">
        <v>0</v>
      </c>
      <c r="CB12" s="114">
        <f t="shared" si="14"/>
        <v>42882012</v>
      </c>
    </row>
    <row r="13" spans="1:80" ht="22.5" customHeight="1">
      <c r="A13" s="109" t="s">
        <v>30</v>
      </c>
      <c r="B13" s="110">
        <f t="shared" si="0"/>
        <v>6352562</v>
      </c>
      <c r="C13" s="111">
        <v>6352562</v>
      </c>
      <c r="D13" s="12">
        <f t="shared" si="15"/>
        <v>17758699</v>
      </c>
      <c r="E13" s="112">
        <v>2891973</v>
      </c>
      <c r="F13" s="112">
        <v>3037301</v>
      </c>
      <c r="G13" s="112">
        <v>3048343</v>
      </c>
      <c r="H13" s="12">
        <f t="shared" si="16"/>
        <v>5031414</v>
      </c>
      <c r="I13" s="5">
        <v>2821218</v>
      </c>
      <c r="J13" s="5">
        <v>1678891</v>
      </c>
      <c r="K13" s="5">
        <v>531305</v>
      </c>
      <c r="L13" s="111">
        <v>2272485</v>
      </c>
      <c r="M13" s="111">
        <v>1477183</v>
      </c>
      <c r="N13" s="113">
        <f t="shared" si="1"/>
        <v>1735642</v>
      </c>
      <c r="O13" s="5">
        <v>1735642</v>
      </c>
      <c r="P13" s="29">
        <f t="shared" si="17"/>
        <v>2532392</v>
      </c>
      <c r="Q13" s="5">
        <v>138230</v>
      </c>
      <c r="R13" s="5">
        <v>912971</v>
      </c>
      <c r="S13" s="5">
        <v>677218</v>
      </c>
      <c r="T13" s="111">
        <v>803973</v>
      </c>
      <c r="U13" s="12">
        <f t="shared" si="2"/>
        <v>1056573</v>
      </c>
      <c r="V13" s="5">
        <v>107380</v>
      </c>
      <c r="W13" s="5">
        <v>949193</v>
      </c>
      <c r="X13" s="12">
        <f t="shared" si="3"/>
        <v>1607978</v>
      </c>
      <c r="Y13" s="5">
        <v>726121</v>
      </c>
      <c r="Z13" s="5">
        <v>229076</v>
      </c>
      <c r="AA13" s="5">
        <v>244747</v>
      </c>
      <c r="AB13" s="111">
        <v>408034</v>
      </c>
      <c r="AC13" s="12">
        <f t="shared" si="4"/>
        <v>4928357</v>
      </c>
      <c r="AD13" s="12">
        <f t="shared" si="5"/>
        <v>1938581</v>
      </c>
      <c r="AE13" s="16">
        <v>253464</v>
      </c>
      <c r="AF13" s="16">
        <v>242856</v>
      </c>
      <c r="AG13" s="16">
        <v>1442261</v>
      </c>
      <c r="AH13" s="12">
        <f t="shared" si="6"/>
        <v>867901</v>
      </c>
      <c r="AI13" s="16">
        <v>161035</v>
      </c>
      <c r="AJ13" s="16">
        <v>117310</v>
      </c>
      <c r="AK13" s="16">
        <v>589556</v>
      </c>
      <c r="AL13" s="98">
        <f t="shared" si="7"/>
        <v>2121875</v>
      </c>
      <c r="AM13" s="16">
        <v>455174</v>
      </c>
      <c r="AN13" s="16">
        <v>437563</v>
      </c>
      <c r="AO13" s="16">
        <v>1229138</v>
      </c>
      <c r="AP13" s="12">
        <f t="shared" si="8"/>
        <v>3729107</v>
      </c>
      <c r="AQ13" s="16">
        <v>354453</v>
      </c>
      <c r="AR13" s="99">
        <v>928091</v>
      </c>
      <c r="AS13" s="100">
        <v>2446563</v>
      </c>
      <c r="AT13" s="114">
        <f t="shared" si="9"/>
        <v>39701310</v>
      </c>
      <c r="AU13" s="102"/>
      <c r="AV13" s="103">
        <f t="shared" si="10"/>
        <v>35972203</v>
      </c>
      <c r="AW13" s="12">
        <f t="shared" si="11"/>
        <v>461045</v>
      </c>
      <c r="AX13" s="111">
        <v>461045</v>
      </c>
      <c r="AY13" s="12">
        <f t="shared" si="18"/>
        <v>685213</v>
      </c>
      <c r="AZ13" s="104">
        <v>109791</v>
      </c>
      <c r="BA13" s="104">
        <v>240960</v>
      </c>
      <c r="BB13" s="105">
        <v>334462</v>
      </c>
      <c r="BC13" s="12">
        <f t="shared" si="19"/>
        <v>105759</v>
      </c>
      <c r="BD13" s="104">
        <v>105759</v>
      </c>
      <c r="BE13" s="97">
        <f t="shared" si="20"/>
        <v>523165</v>
      </c>
      <c r="BF13" s="111">
        <v>121426</v>
      </c>
      <c r="BG13" s="115">
        <v>401739</v>
      </c>
      <c r="BH13" s="29">
        <f t="shared" si="21"/>
        <v>62496</v>
      </c>
      <c r="BI13" s="5">
        <v>62496</v>
      </c>
      <c r="BJ13" s="12">
        <f t="shared" si="22"/>
        <v>1889483</v>
      </c>
      <c r="BK13" s="111">
        <v>188364</v>
      </c>
      <c r="BL13" s="111">
        <v>741481</v>
      </c>
      <c r="BM13" s="111">
        <v>547709</v>
      </c>
      <c r="BN13" s="111">
        <v>411929</v>
      </c>
      <c r="BO13" s="12">
        <f t="shared" si="12"/>
        <v>1693728</v>
      </c>
      <c r="BP13" s="111">
        <v>739068</v>
      </c>
      <c r="BQ13" s="5">
        <v>315690</v>
      </c>
      <c r="BR13" s="116">
        <f t="shared" si="23"/>
        <v>638970</v>
      </c>
      <c r="BS13" s="111">
        <v>48053</v>
      </c>
      <c r="BT13" s="111">
        <v>82675</v>
      </c>
      <c r="BU13" s="117">
        <v>508242</v>
      </c>
      <c r="BV13" s="118">
        <f>AW13+AY13+BC13+BE13+BH13+BJ13+BO13</f>
        <v>5420889</v>
      </c>
      <c r="BW13" s="114">
        <f>AT13+BV13</f>
        <v>45122199</v>
      </c>
      <c r="BX13" s="119"/>
      <c r="BY13" s="17"/>
      <c r="BZ13" s="114">
        <f t="shared" si="13"/>
        <v>45122199</v>
      </c>
      <c r="CA13" s="115">
        <v>0</v>
      </c>
      <c r="CB13" s="114">
        <f t="shared" si="14"/>
        <v>45122199</v>
      </c>
    </row>
    <row r="14" spans="1:80" ht="22.5" customHeight="1">
      <c r="A14" s="109" t="s">
        <v>31</v>
      </c>
      <c r="B14" s="110">
        <f t="shared" si="0"/>
        <v>7458395</v>
      </c>
      <c r="C14" s="111">
        <v>7458395</v>
      </c>
      <c r="D14" s="12">
        <f t="shared" si="15"/>
        <v>23955479</v>
      </c>
      <c r="E14" s="112">
        <v>3821021</v>
      </c>
      <c r="F14" s="112">
        <v>3435815</v>
      </c>
      <c r="G14" s="112">
        <v>3756815</v>
      </c>
      <c r="H14" s="12">
        <f t="shared" si="16"/>
        <v>8810380</v>
      </c>
      <c r="I14" s="5">
        <v>4142044</v>
      </c>
      <c r="J14" s="5">
        <v>3620535</v>
      </c>
      <c r="K14" s="5">
        <v>1047801</v>
      </c>
      <c r="L14" s="111">
        <v>2211102</v>
      </c>
      <c r="M14" s="111">
        <v>1920346</v>
      </c>
      <c r="N14" s="113">
        <f t="shared" si="1"/>
        <v>2046424</v>
      </c>
      <c r="O14" s="5">
        <v>2046424</v>
      </c>
      <c r="P14" s="29">
        <f t="shared" si="17"/>
        <v>2817521</v>
      </c>
      <c r="Q14" s="5">
        <v>156702</v>
      </c>
      <c r="R14" s="5">
        <v>1266246</v>
      </c>
      <c r="S14" s="5">
        <v>572578</v>
      </c>
      <c r="T14" s="111">
        <v>821995</v>
      </c>
      <c r="U14" s="12">
        <f t="shared" si="2"/>
        <v>878344</v>
      </c>
      <c r="V14" s="5">
        <v>161064</v>
      </c>
      <c r="W14" s="5">
        <v>717280</v>
      </c>
      <c r="X14" s="12">
        <f t="shared" si="3"/>
        <v>2060420</v>
      </c>
      <c r="Y14" s="5">
        <v>721173</v>
      </c>
      <c r="Z14" s="5">
        <v>282164</v>
      </c>
      <c r="AA14" s="5">
        <v>279405</v>
      </c>
      <c r="AB14" s="111">
        <v>777678</v>
      </c>
      <c r="AC14" s="12">
        <f t="shared" si="4"/>
        <v>6292950</v>
      </c>
      <c r="AD14" s="12">
        <f t="shared" si="5"/>
        <v>2712593</v>
      </c>
      <c r="AE14" s="16">
        <v>401157</v>
      </c>
      <c r="AF14" s="16">
        <v>360237</v>
      </c>
      <c r="AG14" s="16">
        <v>1951199</v>
      </c>
      <c r="AH14" s="12">
        <f t="shared" si="6"/>
        <v>1539150</v>
      </c>
      <c r="AI14" s="16">
        <v>296761</v>
      </c>
      <c r="AJ14" s="16">
        <v>209923</v>
      </c>
      <c r="AK14" s="16">
        <v>1032466</v>
      </c>
      <c r="AL14" s="98">
        <f t="shared" si="7"/>
        <v>2041207</v>
      </c>
      <c r="AM14" s="16">
        <v>509382</v>
      </c>
      <c r="AN14" s="16">
        <v>211598</v>
      </c>
      <c r="AO14" s="16">
        <v>1320227</v>
      </c>
      <c r="AP14" s="12">
        <f t="shared" si="8"/>
        <v>5416696</v>
      </c>
      <c r="AQ14" s="16">
        <v>5942</v>
      </c>
      <c r="AR14" s="99">
        <v>2302706</v>
      </c>
      <c r="AS14" s="100">
        <v>3108048</v>
      </c>
      <c r="AT14" s="114">
        <f t="shared" si="9"/>
        <v>50926229</v>
      </c>
      <c r="AU14" s="102"/>
      <c r="AV14" s="103">
        <f t="shared" si="10"/>
        <v>45509533</v>
      </c>
      <c r="AW14" s="12">
        <f t="shared" si="11"/>
        <v>472629</v>
      </c>
      <c r="AX14" s="111">
        <v>472629</v>
      </c>
      <c r="AY14" s="12">
        <f t="shared" si="18"/>
        <v>937706</v>
      </c>
      <c r="AZ14" s="104">
        <v>153227</v>
      </c>
      <c r="BA14" s="104">
        <v>294252</v>
      </c>
      <c r="BB14" s="105">
        <v>490227</v>
      </c>
      <c r="BC14" s="12">
        <f t="shared" si="19"/>
        <v>122097</v>
      </c>
      <c r="BD14" s="104">
        <v>122097</v>
      </c>
      <c r="BE14" s="97">
        <f t="shared" si="20"/>
        <v>680397</v>
      </c>
      <c r="BF14" s="111">
        <v>133658</v>
      </c>
      <c r="BG14" s="115">
        <v>546739</v>
      </c>
      <c r="BH14" s="29">
        <f t="shared" si="21"/>
        <v>64067</v>
      </c>
      <c r="BI14" s="5">
        <v>64067</v>
      </c>
      <c r="BJ14" s="12">
        <f t="shared" si="22"/>
        <v>1615386</v>
      </c>
      <c r="BK14" s="111">
        <v>230969</v>
      </c>
      <c r="BL14" s="111">
        <v>216079</v>
      </c>
      <c r="BM14" s="111">
        <v>845042</v>
      </c>
      <c r="BN14" s="111">
        <v>323296</v>
      </c>
      <c r="BO14" s="12">
        <f t="shared" si="12"/>
        <v>2450404</v>
      </c>
      <c r="BP14" s="111">
        <v>1159522</v>
      </c>
      <c r="BQ14" s="5">
        <v>641001</v>
      </c>
      <c r="BR14" s="116">
        <f t="shared" si="23"/>
        <v>649881</v>
      </c>
      <c r="BS14" s="111">
        <v>53303</v>
      </c>
      <c r="BT14" s="111">
        <v>44031</v>
      </c>
      <c r="BU14" s="117">
        <v>552547</v>
      </c>
      <c r="BV14" s="118">
        <f>AW14+AY14+BC14+BE14+BH14+BJ14+BO14</f>
        <v>6342686</v>
      </c>
      <c r="BW14" s="114">
        <f>AT14+BV14</f>
        <v>57268915</v>
      </c>
      <c r="BX14" s="119"/>
      <c r="BY14" s="17"/>
      <c r="BZ14" s="114">
        <f t="shared" si="13"/>
        <v>57268915</v>
      </c>
      <c r="CA14" s="115">
        <v>0</v>
      </c>
      <c r="CB14" s="114">
        <f t="shared" si="14"/>
        <v>57268915</v>
      </c>
    </row>
    <row r="15" spans="1:80" ht="22.5" customHeight="1">
      <c r="A15" s="109" t="s">
        <v>32</v>
      </c>
      <c r="B15" s="110">
        <f t="shared" si="0"/>
        <v>10995885</v>
      </c>
      <c r="C15" s="111">
        <v>10995885</v>
      </c>
      <c r="D15" s="12">
        <f t="shared" si="15"/>
        <v>39073438</v>
      </c>
      <c r="E15" s="112">
        <v>6248275</v>
      </c>
      <c r="F15" s="112">
        <v>5670779</v>
      </c>
      <c r="G15" s="112">
        <v>4605819</v>
      </c>
      <c r="H15" s="12">
        <f t="shared" si="16"/>
        <v>15306446</v>
      </c>
      <c r="I15" s="5">
        <v>7591086</v>
      </c>
      <c r="J15" s="5">
        <v>5611090</v>
      </c>
      <c r="K15" s="5">
        <v>2104270</v>
      </c>
      <c r="L15" s="111">
        <v>4128638</v>
      </c>
      <c r="M15" s="111">
        <v>3113481</v>
      </c>
      <c r="N15" s="113">
        <f t="shared" si="1"/>
        <v>3249761</v>
      </c>
      <c r="O15" s="5">
        <v>3249761</v>
      </c>
      <c r="P15" s="29">
        <f t="shared" si="17"/>
        <v>5158600</v>
      </c>
      <c r="Q15" s="5">
        <v>219544</v>
      </c>
      <c r="R15" s="5">
        <v>2213270</v>
      </c>
      <c r="S15" s="5">
        <v>1336920</v>
      </c>
      <c r="T15" s="111">
        <v>1388866</v>
      </c>
      <c r="U15" s="12">
        <f t="shared" si="2"/>
        <v>799413</v>
      </c>
      <c r="V15" s="5">
        <v>130180</v>
      </c>
      <c r="W15" s="5">
        <v>669233</v>
      </c>
      <c r="X15" s="12">
        <f t="shared" si="3"/>
        <v>2954383</v>
      </c>
      <c r="Y15" s="5">
        <v>1002731</v>
      </c>
      <c r="Z15" s="5">
        <v>462938</v>
      </c>
      <c r="AA15" s="5">
        <v>295485</v>
      </c>
      <c r="AB15" s="111">
        <v>1193229</v>
      </c>
      <c r="AC15" s="12">
        <f t="shared" si="4"/>
        <v>11454282</v>
      </c>
      <c r="AD15" s="12">
        <f t="shared" si="5"/>
        <v>5113809</v>
      </c>
      <c r="AE15" s="16">
        <v>803995</v>
      </c>
      <c r="AF15" s="16">
        <v>732617</v>
      </c>
      <c r="AG15" s="16">
        <v>3577197</v>
      </c>
      <c r="AH15" s="12">
        <f t="shared" si="6"/>
        <v>2832917</v>
      </c>
      <c r="AI15" s="16">
        <v>518164</v>
      </c>
      <c r="AJ15" s="16">
        <v>379713</v>
      </c>
      <c r="AK15" s="16">
        <v>1935040</v>
      </c>
      <c r="AL15" s="98">
        <f t="shared" si="7"/>
        <v>3507556</v>
      </c>
      <c r="AM15" s="16">
        <v>682675</v>
      </c>
      <c r="AN15" s="16">
        <v>797824</v>
      </c>
      <c r="AO15" s="16">
        <v>2027057</v>
      </c>
      <c r="AP15" s="12">
        <f t="shared" si="8"/>
        <v>8998742</v>
      </c>
      <c r="AQ15" s="16">
        <v>719981</v>
      </c>
      <c r="AR15" s="99">
        <v>2597655</v>
      </c>
      <c r="AS15" s="100">
        <v>5681106</v>
      </c>
      <c r="AT15" s="114">
        <f t="shared" si="9"/>
        <v>82684504</v>
      </c>
      <c r="AU15" s="102"/>
      <c r="AV15" s="103">
        <f t="shared" si="10"/>
        <v>73685762</v>
      </c>
      <c r="AW15" s="12">
        <f t="shared" si="11"/>
        <v>472590</v>
      </c>
      <c r="AX15" s="111">
        <v>472590</v>
      </c>
      <c r="AY15" s="12">
        <f t="shared" si="18"/>
        <v>1753786</v>
      </c>
      <c r="AZ15" s="104">
        <v>291328</v>
      </c>
      <c r="BA15" s="104">
        <v>474457</v>
      </c>
      <c r="BB15" s="105">
        <v>988001</v>
      </c>
      <c r="BC15" s="12">
        <f t="shared" si="19"/>
        <v>324289</v>
      </c>
      <c r="BD15" s="104">
        <v>324289</v>
      </c>
      <c r="BE15" s="97">
        <f t="shared" si="20"/>
        <v>1133905</v>
      </c>
      <c r="BF15" s="111">
        <v>94397</v>
      </c>
      <c r="BG15" s="115">
        <v>1039508</v>
      </c>
      <c r="BH15" s="29">
        <f t="shared" si="21"/>
        <v>64061</v>
      </c>
      <c r="BI15" s="5">
        <v>64061</v>
      </c>
      <c r="BJ15" s="12">
        <f t="shared" si="22"/>
        <v>2417671</v>
      </c>
      <c r="BK15" s="111">
        <v>376003</v>
      </c>
      <c r="BL15" s="111">
        <v>183042</v>
      </c>
      <c r="BM15" s="111">
        <v>1452266</v>
      </c>
      <c r="BN15" s="111">
        <v>406360</v>
      </c>
      <c r="BO15" s="12">
        <f t="shared" si="12"/>
        <v>4494586</v>
      </c>
      <c r="BP15" s="111">
        <v>2428091</v>
      </c>
      <c r="BQ15" s="5">
        <v>1027403</v>
      </c>
      <c r="BR15" s="116">
        <f t="shared" si="23"/>
        <v>1039092</v>
      </c>
      <c r="BS15" s="111">
        <v>69994</v>
      </c>
      <c r="BT15" s="111">
        <v>203373</v>
      </c>
      <c r="BU15" s="117">
        <v>765725</v>
      </c>
      <c r="BV15" s="118">
        <f>AW15+AY15+BC15+BE15+BH15+BJ15+BO15</f>
        <v>10660888</v>
      </c>
      <c r="BW15" s="114">
        <f>AT15+BV15</f>
        <v>93345392</v>
      </c>
      <c r="BX15" s="119"/>
      <c r="BY15" s="17"/>
      <c r="BZ15" s="114">
        <f t="shared" si="13"/>
        <v>93345392</v>
      </c>
      <c r="CA15" s="115">
        <v>0</v>
      </c>
      <c r="CB15" s="114">
        <f t="shared" si="14"/>
        <v>93345392</v>
      </c>
    </row>
    <row r="16" spans="1:80" ht="22.5" customHeight="1">
      <c r="A16" s="109" t="s">
        <v>33</v>
      </c>
      <c r="B16" s="110">
        <f t="shared" si="0"/>
        <v>9418562</v>
      </c>
      <c r="C16" s="111">
        <v>9418562</v>
      </c>
      <c r="D16" s="12">
        <f t="shared" si="15"/>
        <v>30725067</v>
      </c>
      <c r="E16" s="112">
        <v>4818107</v>
      </c>
      <c r="F16" s="112">
        <v>4531870</v>
      </c>
      <c r="G16" s="112">
        <v>3017385</v>
      </c>
      <c r="H16" s="12">
        <f t="shared" si="16"/>
        <v>12569896</v>
      </c>
      <c r="I16" s="5">
        <v>5031671</v>
      </c>
      <c r="J16" s="5">
        <v>6171858</v>
      </c>
      <c r="K16" s="5">
        <v>1366367</v>
      </c>
      <c r="L16" s="111">
        <v>3149177</v>
      </c>
      <c r="M16" s="111">
        <v>2638632</v>
      </c>
      <c r="N16" s="113">
        <f t="shared" si="1"/>
        <v>2655227</v>
      </c>
      <c r="O16" s="5">
        <v>2655227</v>
      </c>
      <c r="P16" s="29">
        <f t="shared" si="17"/>
        <v>3498327</v>
      </c>
      <c r="Q16" s="5">
        <v>188001</v>
      </c>
      <c r="R16" s="5">
        <v>1713760</v>
      </c>
      <c r="S16" s="5">
        <v>543084</v>
      </c>
      <c r="T16" s="111">
        <v>1053482</v>
      </c>
      <c r="U16" s="12">
        <f t="shared" si="2"/>
        <v>829950</v>
      </c>
      <c r="V16" s="5">
        <v>169745</v>
      </c>
      <c r="W16" s="5">
        <v>660205</v>
      </c>
      <c r="X16" s="12">
        <f t="shared" si="3"/>
        <v>2645171</v>
      </c>
      <c r="Y16" s="5">
        <v>1090111</v>
      </c>
      <c r="Z16" s="5">
        <v>372626</v>
      </c>
      <c r="AA16" s="5">
        <v>340829</v>
      </c>
      <c r="AB16" s="111">
        <v>841605</v>
      </c>
      <c r="AC16" s="12">
        <f t="shared" si="4"/>
        <v>8553462</v>
      </c>
      <c r="AD16" s="12">
        <f t="shared" si="5"/>
        <v>3907474</v>
      </c>
      <c r="AE16" s="16">
        <v>492954</v>
      </c>
      <c r="AF16" s="16">
        <v>488749</v>
      </c>
      <c r="AG16" s="16">
        <v>2925771</v>
      </c>
      <c r="AH16" s="12">
        <f t="shared" si="6"/>
        <v>1811535</v>
      </c>
      <c r="AI16" s="16">
        <v>293122</v>
      </c>
      <c r="AJ16" s="16">
        <v>236163</v>
      </c>
      <c r="AK16" s="16">
        <v>1282250</v>
      </c>
      <c r="AL16" s="98">
        <f t="shared" si="7"/>
        <v>2834453</v>
      </c>
      <c r="AM16" s="16">
        <v>561575</v>
      </c>
      <c r="AN16" s="16">
        <v>284526</v>
      </c>
      <c r="AO16" s="16">
        <v>1988352</v>
      </c>
      <c r="AP16" s="12">
        <f t="shared" si="8"/>
        <v>8515151</v>
      </c>
      <c r="AQ16" s="16">
        <v>575607</v>
      </c>
      <c r="AR16" s="99">
        <v>3392747</v>
      </c>
      <c r="AS16" s="100">
        <v>4546797</v>
      </c>
      <c r="AT16" s="114">
        <f t="shared" si="9"/>
        <v>66840917</v>
      </c>
      <c r="AU16" s="102"/>
      <c r="AV16" s="103">
        <f t="shared" si="10"/>
        <v>58325766</v>
      </c>
      <c r="AW16" s="12">
        <f t="shared" si="11"/>
        <v>451820</v>
      </c>
      <c r="AX16" s="111">
        <v>451820</v>
      </c>
      <c r="AY16" s="12">
        <f t="shared" si="18"/>
        <v>1244929</v>
      </c>
      <c r="AZ16" s="104">
        <v>212407</v>
      </c>
      <c r="BA16" s="104">
        <v>382019</v>
      </c>
      <c r="BB16" s="105">
        <v>650503</v>
      </c>
      <c r="BC16" s="12">
        <f t="shared" si="19"/>
        <v>138706</v>
      </c>
      <c r="BD16" s="104">
        <v>138706</v>
      </c>
      <c r="BE16" s="97">
        <f t="shared" si="20"/>
        <v>872939</v>
      </c>
      <c r="BF16" s="111">
        <v>80172</v>
      </c>
      <c r="BG16" s="115">
        <v>792767</v>
      </c>
      <c r="BH16" s="29">
        <f t="shared" si="21"/>
        <v>61246</v>
      </c>
      <c r="BI16" s="5">
        <v>61246</v>
      </c>
      <c r="BJ16" s="12">
        <f t="shared" si="22"/>
        <v>3064905</v>
      </c>
      <c r="BK16" s="111">
        <v>303315</v>
      </c>
      <c r="BL16" s="111">
        <v>573113</v>
      </c>
      <c r="BM16" s="111">
        <v>1344963</v>
      </c>
      <c r="BN16" s="111">
        <v>843514</v>
      </c>
      <c r="BO16" s="12">
        <f t="shared" si="12"/>
        <v>3012172</v>
      </c>
      <c r="BP16" s="111">
        <v>1500308</v>
      </c>
      <c r="BQ16" s="5">
        <v>695781</v>
      </c>
      <c r="BR16" s="116">
        <f t="shared" si="23"/>
        <v>816083</v>
      </c>
      <c r="BS16" s="111">
        <v>58337</v>
      </c>
      <c r="BT16" s="111">
        <v>68067</v>
      </c>
      <c r="BU16" s="117">
        <v>689679</v>
      </c>
      <c r="BV16" s="118">
        <f>AW16+AY16+BC16+BE16+BH16+BJ16+BO16</f>
        <v>8846717</v>
      </c>
      <c r="BW16" s="114">
        <f>AT16+BV16</f>
        <v>75687634</v>
      </c>
      <c r="BX16" s="119"/>
      <c r="BY16" s="17"/>
      <c r="BZ16" s="114">
        <f t="shared" si="13"/>
        <v>75687634</v>
      </c>
      <c r="CA16" s="115">
        <v>0</v>
      </c>
      <c r="CB16" s="114">
        <f t="shared" si="14"/>
        <v>75687634</v>
      </c>
    </row>
    <row r="17" spans="1:80" ht="22.5" customHeight="1">
      <c r="A17" s="109" t="s">
        <v>34</v>
      </c>
      <c r="B17" s="110">
        <f t="shared" si="0"/>
        <v>7996195</v>
      </c>
      <c r="C17" s="111">
        <v>7996195</v>
      </c>
      <c r="D17" s="12">
        <f t="shared" si="15"/>
        <v>18744480</v>
      </c>
      <c r="E17" s="112">
        <v>3264067</v>
      </c>
      <c r="F17" s="112">
        <v>3325837</v>
      </c>
      <c r="G17" s="112">
        <v>1536461</v>
      </c>
      <c r="H17" s="12">
        <f t="shared" si="16"/>
        <v>7100919</v>
      </c>
      <c r="I17" s="5">
        <v>3476381</v>
      </c>
      <c r="J17" s="5">
        <v>3049530</v>
      </c>
      <c r="K17" s="5">
        <v>575008</v>
      </c>
      <c r="L17" s="111">
        <v>1601161</v>
      </c>
      <c r="M17" s="111">
        <v>1916035</v>
      </c>
      <c r="N17" s="113">
        <f t="shared" si="1"/>
        <v>2072902</v>
      </c>
      <c r="O17" s="5">
        <v>2072902</v>
      </c>
      <c r="P17" s="29">
        <f t="shared" si="17"/>
        <v>2638115</v>
      </c>
      <c r="Q17" s="5">
        <v>160334</v>
      </c>
      <c r="R17" s="5">
        <v>1334145</v>
      </c>
      <c r="S17" s="5">
        <v>416902</v>
      </c>
      <c r="T17" s="111">
        <v>726734</v>
      </c>
      <c r="U17" s="12">
        <f t="shared" si="2"/>
        <v>610596</v>
      </c>
      <c r="V17" s="5">
        <v>161990</v>
      </c>
      <c r="W17" s="5">
        <v>448606</v>
      </c>
      <c r="X17" s="12">
        <f t="shared" si="3"/>
        <v>1965009</v>
      </c>
      <c r="Y17" s="5">
        <v>783631</v>
      </c>
      <c r="Z17" s="5">
        <v>292643</v>
      </c>
      <c r="AA17" s="5">
        <v>298704</v>
      </c>
      <c r="AB17" s="111">
        <v>590031</v>
      </c>
      <c r="AC17" s="12">
        <f t="shared" si="4"/>
        <v>5257377</v>
      </c>
      <c r="AD17" s="12">
        <f t="shared" si="5"/>
        <v>2209889</v>
      </c>
      <c r="AE17" s="16">
        <v>197242</v>
      </c>
      <c r="AF17" s="16">
        <v>310654</v>
      </c>
      <c r="AG17" s="16">
        <v>1701993</v>
      </c>
      <c r="AH17" s="12">
        <f t="shared" si="6"/>
        <v>1076233</v>
      </c>
      <c r="AI17" s="16">
        <v>100369</v>
      </c>
      <c r="AJ17" s="16">
        <v>143550</v>
      </c>
      <c r="AK17" s="16">
        <v>832314</v>
      </c>
      <c r="AL17" s="98">
        <f t="shared" si="7"/>
        <v>1971255</v>
      </c>
      <c r="AM17" s="16">
        <v>482642</v>
      </c>
      <c r="AN17" s="16">
        <v>144943</v>
      </c>
      <c r="AO17" s="16">
        <v>1343670</v>
      </c>
      <c r="AP17" s="12">
        <f t="shared" si="8"/>
        <v>5016543</v>
      </c>
      <c r="AQ17" s="16">
        <v>134711</v>
      </c>
      <c r="AR17" s="99">
        <v>1778309</v>
      </c>
      <c r="AS17" s="100">
        <v>3103523</v>
      </c>
      <c r="AT17" s="114">
        <f t="shared" si="9"/>
        <v>44301217</v>
      </c>
      <c r="AU17" s="102"/>
      <c r="AV17" s="103">
        <f t="shared" si="10"/>
        <v>39284674</v>
      </c>
      <c r="AW17" s="12">
        <f t="shared" si="11"/>
        <v>451698</v>
      </c>
      <c r="AX17" s="111">
        <v>451698</v>
      </c>
      <c r="AY17" s="12">
        <f t="shared" si="18"/>
        <v>1005415</v>
      </c>
      <c r="AZ17" s="104">
        <v>154055</v>
      </c>
      <c r="BA17" s="104">
        <v>377444</v>
      </c>
      <c r="BB17" s="105">
        <v>473916</v>
      </c>
      <c r="BC17" s="12">
        <f t="shared" si="19"/>
        <v>119238</v>
      </c>
      <c r="BD17" s="104">
        <v>119238</v>
      </c>
      <c r="BE17" s="97">
        <f t="shared" si="20"/>
        <v>782229</v>
      </c>
      <c r="BF17" s="111">
        <v>207252</v>
      </c>
      <c r="BG17" s="115">
        <v>574977</v>
      </c>
      <c r="BH17" s="29">
        <f t="shared" si="21"/>
        <v>61229</v>
      </c>
      <c r="BI17" s="5">
        <v>61229</v>
      </c>
      <c r="BJ17" s="12">
        <f t="shared" si="22"/>
        <v>1727519</v>
      </c>
      <c r="BK17" s="111">
        <v>239339</v>
      </c>
      <c r="BL17" s="111">
        <v>308154</v>
      </c>
      <c r="BM17" s="111">
        <v>428732</v>
      </c>
      <c r="BN17" s="111">
        <v>751294</v>
      </c>
      <c r="BO17" s="12">
        <f t="shared" si="12"/>
        <v>1997017</v>
      </c>
      <c r="BP17" s="111">
        <v>941702</v>
      </c>
      <c r="BQ17" s="5">
        <v>436280</v>
      </c>
      <c r="BR17" s="116">
        <f t="shared" si="23"/>
        <v>619035</v>
      </c>
      <c r="BS17" s="111">
        <v>50703</v>
      </c>
      <c r="BT17" s="111">
        <v>28387</v>
      </c>
      <c r="BU17" s="117">
        <v>539945</v>
      </c>
      <c r="BV17" s="118">
        <f>AW17+AY17+BC17+BE17+BH17+BJ17+BO17</f>
        <v>6144345</v>
      </c>
      <c r="BW17" s="114">
        <f>AT17+BV17</f>
        <v>50445562</v>
      </c>
      <c r="BX17" s="119"/>
      <c r="BY17" s="17"/>
      <c r="BZ17" s="114">
        <f t="shared" si="13"/>
        <v>50445562</v>
      </c>
      <c r="CA17" s="115">
        <v>0</v>
      </c>
      <c r="CB17" s="114">
        <f t="shared" si="14"/>
        <v>50445562</v>
      </c>
    </row>
    <row r="18" spans="1:80" ht="22.5" customHeight="1">
      <c r="A18" s="109" t="s">
        <v>35</v>
      </c>
      <c r="B18" s="110">
        <f t="shared" si="0"/>
        <v>14507727</v>
      </c>
      <c r="C18" s="111">
        <v>14507727</v>
      </c>
      <c r="D18" s="12">
        <f t="shared" si="15"/>
        <v>57706083</v>
      </c>
      <c r="E18" s="112">
        <v>9164917</v>
      </c>
      <c r="F18" s="112">
        <v>8823305</v>
      </c>
      <c r="G18" s="112">
        <v>7859236</v>
      </c>
      <c r="H18" s="12">
        <f t="shared" si="16"/>
        <v>20010488</v>
      </c>
      <c r="I18" s="5">
        <v>9771137</v>
      </c>
      <c r="J18" s="5">
        <v>8119189</v>
      </c>
      <c r="K18" s="5">
        <v>2120162</v>
      </c>
      <c r="L18" s="111">
        <v>6724543</v>
      </c>
      <c r="M18" s="111">
        <v>5123594</v>
      </c>
      <c r="N18" s="113">
        <f t="shared" si="1"/>
        <v>4445753</v>
      </c>
      <c r="O18" s="5">
        <v>4445753</v>
      </c>
      <c r="P18" s="29">
        <f t="shared" si="17"/>
        <v>6927249</v>
      </c>
      <c r="Q18" s="5">
        <v>279215</v>
      </c>
      <c r="R18" s="5">
        <v>3055872</v>
      </c>
      <c r="S18" s="5">
        <v>1671599</v>
      </c>
      <c r="T18" s="111">
        <v>1920563</v>
      </c>
      <c r="U18" s="12">
        <f t="shared" si="2"/>
        <v>1175614</v>
      </c>
      <c r="V18" s="5">
        <v>146838</v>
      </c>
      <c r="W18" s="5">
        <v>1028776</v>
      </c>
      <c r="X18" s="12">
        <f t="shared" si="3"/>
        <v>5067669</v>
      </c>
      <c r="Y18" s="5">
        <v>2084407</v>
      </c>
      <c r="Z18" s="5">
        <v>634841</v>
      </c>
      <c r="AA18" s="5">
        <v>424757</v>
      </c>
      <c r="AB18" s="111">
        <v>1923664</v>
      </c>
      <c r="AC18" s="12">
        <f t="shared" si="4"/>
        <v>14285039</v>
      </c>
      <c r="AD18" s="12">
        <f t="shared" si="5"/>
        <v>6909916</v>
      </c>
      <c r="AE18" s="16">
        <v>1034729</v>
      </c>
      <c r="AF18" s="16">
        <v>982557</v>
      </c>
      <c r="AG18" s="16">
        <v>4892630</v>
      </c>
      <c r="AH18" s="12">
        <f t="shared" si="6"/>
        <v>3627913</v>
      </c>
      <c r="AI18" s="16">
        <v>682919</v>
      </c>
      <c r="AJ18" s="16">
        <v>546416</v>
      </c>
      <c r="AK18" s="16">
        <v>2398578</v>
      </c>
      <c r="AL18" s="98">
        <f t="shared" si="7"/>
        <v>3747210</v>
      </c>
      <c r="AM18" s="16">
        <v>800947</v>
      </c>
      <c r="AN18" s="16">
        <v>0</v>
      </c>
      <c r="AO18" s="16">
        <v>2946263</v>
      </c>
      <c r="AP18" s="12">
        <f t="shared" si="8"/>
        <v>15803601</v>
      </c>
      <c r="AQ18" s="16">
        <v>1204848</v>
      </c>
      <c r="AR18" s="99">
        <v>6503741</v>
      </c>
      <c r="AS18" s="100">
        <v>8095012</v>
      </c>
      <c r="AT18" s="114">
        <f t="shared" si="9"/>
        <v>119918735</v>
      </c>
      <c r="AU18" s="102"/>
      <c r="AV18" s="103">
        <f t="shared" si="10"/>
        <v>104115134</v>
      </c>
      <c r="AW18" s="12">
        <f t="shared" si="11"/>
        <v>460714</v>
      </c>
      <c r="AX18" s="111">
        <v>460714</v>
      </c>
      <c r="AY18" s="12">
        <f t="shared" si="18"/>
        <v>2375256</v>
      </c>
      <c r="AZ18" s="104">
        <v>412441</v>
      </c>
      <c r="BA18" s="104">
        <v>721237</v>
      </c>
      <c r="BB18" s="105">
        <v>1241578</v>
      </c>
      <c r="BC18" s="12">
        <f t="shared" si="19"/>
        <v>207025</v>
      </c>
      <c r="BD18" s="104">
        <v>207025</v>
      </c>
      <c r="BE18" s="97">
        <f t="shared" si="20"/>
        <v>1630645</v>
      </c>
      <c r="BF18" s="111">
        <v>121474</v>
      </c>
      <c r="BG18" s="115">
        <v>1509171</v>
      </c>
      <c r="BH18" s="29">
        <f t="shared" si="21"/>
        <v>62452</v>
      </c>
      <c r="BI18" s="5">
        <v>62452</v>
      </c>
      <c r="BJ18" s="12">
        <f t="shared" si="22"/>
        <v>4169929</v>
      </c>
      <c r="BK18" s="111">
        <v>513775</v>
      </c>
      <c r="BL18" s="111">
        <v>208165</v>
      </c>
      <c r="BM18" s="111">
        <v>2207039</v>
      </c>
      <c r="BN18" s="111">
        <v>1240950</v>
      </c>
      <c r="BO18" s="12">
        <f t="shared" si="12"/>
        <v>5681961</v>
      </c>
      <c r="BP18" s="111">
        <v>3168204</v>
      </c>
      <c r="BQ18" s="5">
        <v>1487519</v>
      </c>
      <c r="BR18" s="116">
        <f t="shared" si="23"/>
        <v>1026238</v>
      </c>
      <c r="BS18" s="111">
        <v>81424</v>
      </c>
      <c r="BT18" s="111">
        <v>0</v>
      </c>
      <c r="BU18" s="117">
        <v>944814</v>
      </c>
      <c r="BV18" s="118">
        <f>AW18+AY18+BC18+BE18+BH18+BJ18+BO18</f>
        <v>14587982</v>
      </c>
      <c r="BW18" s="114">
        <f>AT18+BV18</f>
        <v>134506717</v>
      </c>
      <c r="BX18" s="119"/>
      <c r="BY18" s="17"/>
      <c r="BZ18" s="114">
        <f t="shared" si="13"/>
        <v>134506717</v>
      </c>
      <c r="CA18" s="115">
        <v>0</v>
      </c>
      <c r="CB18" s="114">
        <f t="shared" si="14"/>
        <v>134506717</v>
      </c>
    </row>
    <row r="19" spans="1:80" ht="22.5" customHeight="1">
      <c r="A19" s="109" t="s">
        <v>36</v>
      </c>
      <c r="B19" s="110">
        <f t="shared" si="0"/>
        <v>16102775</v>
      </c>
      <c r="C19" s="111">
        <v>16102775</v>
      </c>
      <c r="D19" s="12">
        <f t="shared" si="15"/>
        <v>53898275</v>
      </c>
      <c r="E19" s="112">
        <v>9917949</v>
      </c>
      <c r="F19" s="112">
        <v>9576784</v>
      </c>
      <c r="G19" s="112">
        <v>4739595</v>
      </c>
      <c r="H19" s="12">
        <f t="shared" si="16"/>
        <v>20661640</v>
      </c>
      <c r="I19" s="5">
        <v>10896869</v>
      </c>
      <c r="J19" s="5">
        <v>6701914</v>
      </c>
      <c r="K19" s="5">
        <v>3062857</v>
      </c>
      <c r="L19" s="111">
        <v>2802494</v>
      </c>
      <c r="M19" s="111">
        <v>6199813</v>
      </c>
      <c r="N19" s="113">
        <f t="shared" si="1"/>
        <v>5193054</v>
      </c>
      <c r="O19" s="5">
        <v>5193054</v>
      </c>
      <c r="P19" s="29">
        <f t="shared" si="17"/>
        <v>8512475</v>
      </c>
      <c r="Q19" s="5">
        <v>324628</v>
      </c>
      <c r="R19" s="5">
        <v>3763409</v>
      </c>
      <c r="S19" s="5">
        <v>2027351</v>
      </c>
      <c r="T19" s="111">
        <v>2397087</v>
      </c>
      <c r="U19" s="12">
        <f t="shared" si="2"/>
        <v>925362</v>
      </c>
      <c r="V19" s="5">
        <v>159519</v>
      </c>
      <c r="W19" s="5">
        <v>765843</v>
      </c>
      <c r="X19" s="12">
        <f t="shared" si="3"/>
        <v>4577811</v>
      </c>
      <c r="Y19" s="5">
        <v>1605594</v>
      </c>
      <c r="Z19" s="5">
        <v>764877</v>
      </c>
      <c r="AA19" s="5">
        <v>507344</v>
      </c>
      <c r="AB19" s="111">
        <v>1699996</v>
      </c>
      <c r="AC19" s="12">
        <f t="shared" si="4"/>
        <v>15334990</v>
      </c>
      <c r="AD19" s="12">
        <f t="shared" si="5"/>
        <v>7242154</v>
      </c>
      <c r="AE19" s="16">
        <v>848175</v>
      </c>
      <c r="AF19" s="16">
        <v>1114104</v>
      </c>
      <c r="AG19" s="16">
        <v>5279875</v>
      </c>
      <c r="AH19" s="12">
        <f t="shared" si="6"/>
        <v>3537322</v>
      </c>
      <c r="AI19" s="16">
        <v>445277</v>
      </c>
      <c r="AJ19" s="16">
        <v>529437</v>
      </c>
      <c r="AK19" s="16">
        <v>2562608</v>
      </c>
      <c r="AL19" s="98">
        <f t="shared" si="7"/>
        <v>4555514</v>
      </c>
      <c r="AM19" s="16">
        <v>837885</v>
      </c>
      <c r="AN19" s="16">
        <v>384290</v>
      </c>
      <c r="AO19" s="16">
        <v>3333339</v>
      </c>
      <c r="AP19" s="12">
        <f t="shared" si="8"/>
        <v>20358241</v>
      </c>
      <c r="AQ19" s="16">
        <v>627063</v>
      </c>
      <c r="AR19" s="99">
        <v>10201966</v>
      </c>
      <c r="AS19" s="100">
        <v>9529212</v>
      </c>
      <c r="AT19" s="114">
        <f t="shared" si="9"/>
        <v>124902983</v>
      </c>
      <c r="AU19" s="102"/>
      <c r="AV19" s="103">
        <f t="shared" si="10"/>
        <v>104544742</v>
      </c>
      <c r="AW19" s="12">
        <f t="shared" si="11"/>
        <v>452254</v>
      </c>
      <c r="AX19" s="111">
        <v>452254</v>
      </c>
      <c r="AY19" s="12">
        <f t="shared" si="18"/>
        <v>2797511</v>
      </c>
      <c r="AZ19" s="104">
        <v>499584</v>
      </c>
      <c r="BA19" s="104">
        <v>783425</v>
      </c>
      <c r="BB19" s="105">
        <v>1514502</v>
      </c>
      <c r="BC19" s="12">
        <f t="shared" si="19"/>
        <v>234745</v>
      </c>
      <c r="BD19" s="104">
        <v>234745</v>
      </c>
      <c r="BE19" s="97">
        <f t="shared" si="20"/>
        <v>2006598</v>
      </c>
      <c r="BF19" s="111">
        <v>142001</v>
      </c>
      <c r="BG19" s="115">
        <v>1864597</v>
      </c>
      <c r="BH19" s="29">
        <f t="shared" si="21"/>
        <v>61305</v>
      </c>
      <c r="BI19" s="5">
        <v>61305</v>
      </c>
      <c r="BJ19" s="12">
        <f t="shared" si="22"/>
        <v>4632732</v>
      </c>
      <c r="BK19" s="111">
        <v>618184</v>
      </c>
      <c r="BL19" s="111">
        <v>417706</v>
      </c>
      <c r="BM19" s="111">
        <v>1824019</v>
      </c>
      <c r="BN19" s="111">
        <v>1772823</v>
      </c>
      <c r="BO19" s="12">
        <f t="shared" si="12"/>
        <v>7357869</v>
      </c>
      <c r="BP19" s="111">
        <v>3433175</v>
      </c>
      <c r="BQ19" s="5">
        <v>2653036</v>
      </c>
      <c r="BR19" s="116">
        <f t="shared" si="23"/>
        <v>1271658</v>
      </c>
      <c r="BS19" s="111">
        <v>84981</v>
      </c>
      <c r="BT19" s="111">
        <v>113342</v>
      </c>
      <c r="BU19" s="117">
        <v>1073335</v>
      </c>
      <c r="BV19" s="118">
        <f>AW19+AY19+BC19+BE19+BH19+BJ19+BO19</f>
        <v>17543014</v>
      </c>
      <c r="BW19" s="114">
        <f>AT19+BV19</f>
        <v>142445997</v>
      </c>
      <c r="BX19" s="119"/>
      <c r="BY19" s="17"/>
      <c r="BZ19" s="114">
        <f t="shared" si="13"/>
        <v>142445997</v>
      </c>
      <c r="CA19" s="115">
        <v>0</v>
      </c>
      <c r="CB19" s="114">
        <f t="shared" si="14"/>
        <v>142445997</v>
      </c>
    </row>
    <row r="20" spans="1:80" ht="22.5" customHeight="1">
      <c r="A20" s="109" t="s">
        <v>37</v>
      </c>
      <c r="B20" s="110">
        <f t="shared" si="0"/>
        <v>7431549</v>
      </c>
      <c r="C20" s="111">
        <v>7431549</v>
      </c>
      <c r="D20" s="12">
        <f t="shared" si="15"/>
        <v>14943261</v>
      </c>
      <c r="E20" s="112">
        <v>3027063</v>
      </c>
      <c r="F20" s="112">
        <v>2685370</v>
      </c>
      <c r="G20" s="112">
        <v>1416756</v>
      </c>
      <c r="H20" s="12">
        <f t="shared" si="16"/>
        <v>6030898</v>
      </c>
      <c r="I20" s="5">
        <v>2721155</v>
      </c>
      <c r="J20" s="5">
        <v>2466013</v>
      </c>
      <c r="K20" s="5">
        <v>843730</v>
      </c>
      <c r="L20" s="111">
        <v>278085</v>
      </c>
      <c r="M20" s="111">
        <v>1505089</v>
      </c>
      <c r="N20" s="113">
        <f t="shared" si="1"/>
        <v>1932128</v>
      </c>
      <c r="O20" s="5">
        <v>1932128</v>
      </c>
      <c r="P20" s="29">
        <f t="shared" si="17"/>
        <v>2800279</v>
      </c>
      <c r="Q20" s="5">
        <v>145719</v>
      </c>
      <c r="R20" s="5">
        <v>1017712</v>
      </c>
      <c r="S20" s="5">
        <v>548017</v>
      </c>
      <c r="T20" s="111">
        <v>1088831</v>
      </c>
      <c r="U20" s="12">
        <f t="shared" si="2"/>
        <v>866356</v>
      </c>
      <c r="V20" s="5">
        <v>157976</v>
      </c>
      <c r="W20" s="5">
        <v>708380</v>
      </c>
      <c r="X20" s="12">
        <f t="shared" si="3"/>
        <v>1619001</v>
      </c>
      <c r="Y20" s="5">
        <v>719602</v>
      </c>
      <c r="Z20" s="5">
        <v>250583</v>
      </c>
      <c r="AA20" s="5">
        <v>280026</v>
      </c>
      <c r="AB20" s="111">
        <v>368790</v>
      </c>
      <c r="AC20" s="12">
        <f t="shared" si="4"/>
        <v>4828071</v>
      </c>
      <c r="AD20" s="12">
        <f t="shared" si="5"/>
        <v>1868499</v>
      </c>
      <c r="AE20" s="16">
        <v>189314</v>
      </c>
      <c r="AF20" s="16">
        <v>204404</v>
      </c>
      <c r="AG20" s="16">
        <v>1474781</v>
      </c>
      <c r="AH20" s="12">
        <f t="shared" si="6"/>
        <v>841483</v>
      </c>
      <c r="AI20" s="16">
        <v>99798</v>
      </c>
      <c r="AJ20" s="16">
        <v>89526</v>
      </c>
      <c r="AK20" s="16">
        <v>652159</v>
      </c>
      <c r="AL20" s="98">
        <f t="shared" si="7"/>
        <v>2118089</v>
      </c>
      <c r="AM20" s="16">
        <v>435762</v>
      </c>
      <c r="AN20" s="16">
        <v>175244</v>
      </c>
      <c r="AO20" s="16">
        <v>1507083</v>
      </c>
      <c r="AP20" s="12">
        <f t="shared" si="8"/>
        <v>4536671</v>
      </c>
      <c r="AQ20" s="16">
        <v>280051</v>
      </c>
      <c r="AR20" s="99">
        <v>1322272</v>
      </c>
      <c r="AS20" s="100">
        <v>2934348</v>
      </c>
      <c r="AT20" s="114">
        <f t="shared" si="9"/>
        <v>38957316</v>
      </c>
      <c r="AU20" s="102"/>
      <c r="AV20" s="103">
        <f t="shared" si="10"/>
        <v>34420645</v>
      </c>
      <c r="AW20" s="12">
        <f t="shared" si="11"/>
        <v>451927</v>
      </c>
      <c r="AX20" s="111">
        <v>451927</v>
      </c>
      <c r="AY20" s="12">
        <f t="shared" si="18"/>
        <v>927738</v>
      </c>
      <c r="AZ20" s="104">
        <v>123288</v>
      </c>
      <c r="BA20" s="104">
        <v>440060</v>
      </c>
      <c r="BB20" s="105">
        <v>364390</v>
      </c>
      <c r="BC20" s="12">
        <f t="shared" si="19"/>
        <v>108939</v>
      </c>
      <c r="BD20" s="104">
        <v>108939</v>
      </c>
      <c r="BE20" s="97">
        <f t="shared" si="20"/>
        <v>654925</v>
      </c>
      <c r="BF20" s="111">
        <v>194779</v>
      </c>
      <c r="BG20" s="115">
        <v>460146</v>
      </c>
      <c r="BH20" s="29">
        <f t="shared" si="21"/>
        <v>61261</v>
      </c>
      <c r="BI20" s="5">
        <v>61261</v>
      </c>
      <c r="BJ20" s="12">
        <f t="shared" si="22"/>
        <v>1117372</v>
      </c>
      <c r="BK20" s="111">
        <v>205425</v>
      </c>
      <c r="BL20" s="111">
        <v>103789</v>
      </c>
      <c r="BM20" s="111">
        <v>398779</v>
      </c>
      <c r="BN20" s="111">
        <v>409379</v>
      </c>
      <c r="BO20" s="12">
        <f t="shared" si="12"/>
        <v>1494665</v>
      </c>
      <c r="BP20" s="111">
        <v>618852</v>
      </c>
      <c r="BQ20" s="5">
        <v>242650</v>
      </c>
      <c r="BR20" s="116">
        <f t="shared" si="23"/>
        <v>633163</v>
      </c>
      <c r="BS20" s="111">
        <v>46160</v>
      </c>
      <c r="BT20" s="111">
        <v>25072</v>
      </c>
      <c r="BU20" s="117">
        <v>561931</v>
      </c>
      <c r="BV20" s="118">
        <f>AW20+AY20+BC20+BE20+BH20+BJ20+BO20</f>
        <v>4816827</v>
      </c>
      <c r="BW20" s="114">
        <f>AT20+BV20</f>
        <v>43774143</v>
      </c>
      <c r="BX20" s="119"/>
      <c r="BY20" s="17"/>
      <c r="BZ20" s="114">
        <f t="shared" si="13"/>
        <v>43774143</v>
      </c>
      <c r="CA20" s="115">
        <v>0</v>
      </c>
      <c r="CB20" s="114">
        <f t="shared" si="14"/>
        <v>43774143</v>
      </c>
    </row>
    <row r="21" spans="1:80" ht="22.5" customHeight="1">
      <c r="A21" s="109" t="s">
        <v>38</v>
      </c>
      <c r="B21" s="110">
        <f t="shared" si="0"/>
        <v>9076302</v>
      </c>
      <c r="C21" s="111">
        <v>9076302</v>
      </c>
      <c r="D21" s="12">
        <f t="shared" si="15"/>
        <v>24510989</v>
      </c>
      <c r="E21" s="112">
        <v>4153197</v>
      </c>
      <c r="F21" s="112">
        <v>3785976</v>
      </c>
      <c r="G21" s="112">
        <v>3748560</v>
      </c>
      <c r="H21" s="12">
        <f t="shared" si="16"/>
        <v>7717840</v>
      </c>
      <c r="I21" s="5">
        <v>3719922</v>
      </c>
      <c r="J21" s="5">
        <v>3032468</v>
      </c>
      <c r="K21" s="5">
        <v>965450</v>
      </c>
      <c r="L21" s="111">
        <v>2724892</v>
      </c>
      <c r="M21" s="111">
        <v>2380524</v>
      </c>
      <c r="N21" s="113">
        <f t="shared" si="1"/>
        <v>2260406</v>
      </c>
      <c r="O21" s="5">
        <v>2260406</v>
      </c>
      <c r="P21" s="29">
        <f t="shared" si="17"/>
        <v>3420187</v>
      </c>
      <c r="Q21" s="5">
        <v>172974</v>
      </c>
      <c r="R21" s="5">
        <v>1523448</v>
      </c>
      <c r="S21" s="5">
        <v>923334</v>
      </c>
      <c r="T21" s="111">
        <v>800431</v>
      </c>
      <c r="U21" s="12">
        <f t="shared" si="2"/>
        <v>614902</v>
      </c>
      <c r="V21" s="5">
        <v>165715</v>
      </c>
      <c r="W21" s="5">
        <v>449187</v>
      </c>
      <c r="X21" s="12">
        <f t="shared" si="3"/>
        <v>2199192</v>
      </c>
      <c r="Y21" s="5">
        <v>840887</v>
      </c>
      <c r="Z21" s="5">
        <v>329394</v>
      </c>
      <c r="AA21" s="5">
        <v>400985</v>
      </c>
      <c r="AB21" s="111">
        <v>627926</v>
      </c>
      <c r="AC21" s="12">
        <f t="shared" si="4"/>
        <v>5944757</v>
      </c>
      <c r="AD21" s="12">
        <f t="shared" si="5"/>
        <v>2529222</v>
      </c>
      <c r="AE21" s="16">
        <v>310188</v>
      </c>
      <c r="AF21" s="16">
        <v>329880</v>
      </c>
      <c r="AG21" s="16">
        <v>1889154</v>
      </c>
      <c r="AH21" s="12">
        <f t="shared" si="6"/>
        <v>1342975</v>
      </c>
      <c r="AI21" s="16">
        <v>197750</v>
      </c>
      <c r="AJ21" s="16">
        <v>168247</v>
      </c>
      <c r="AK21" s="16">
        <v>976978</v>
      </c>
      <c r="AL21" s="98">
        <f t="shared" si="7"/>
        <v>2072560</v>
      </c>
      <c r="AM21" s="16">
        <v>491512</v>
      </c>
      <c r="AN21" s="16">
        <v>72927</v>
      </c>
      <c r="AO21" s="16">
        <v>1508121</v>
      </c>
      <c r="AP21" s="12">
        <f t="shared" si="8"/>
        <v>6785522</v>
      </c>
      <c r="AQ21" s="16">
        <v>51676</v>
      </c>
      <c r="AR21" s="99">
        <v>3117640</v>
      </c>
      <c r="AS21" s="100">
        <v>3616206</v>
      </c>
      <c r="AT21" s="114">
        <f t="shared" si="9"/>
        <v>54812257</v>
      </c>
      <c r="AU21" s="102"/>
      <c r="AV21" s="103">
        <f t="shared" si="10"/>
        <v>48026735</v>
      </c>
      <c r="AW21" s="12">
        <f t="shared" si="11"/>
        <v>451969</v>
      </c>
      <c r="AX21" s="111">
        <v>451969</v>
      </c>
      <c r="AY21" s="12">
        <f t="shared" si="18"/>
        <v>960489</v>
      </c>
      <c r="AZ21" s="104">
        <v>180823</v>
      </c>
      <c r="BA21" s="104">
        <v>314943</v>
      </c>
      <c r="BB21" s="105">
        <v>464723</v>
      </c>
      <c r="BC21" s="12">
        <f t="shared" si="19"/>
        <v>128113</v>
      </c>
      <c r="BD21" s="104">
        <v>128113</v>
      </c>
      <c r="BE21" s="97">
        <f t="shared" si="20"/>
        <v>778377</v>
      </c>
      <c r="BF21" s="111">
        <v>103490</v>
      </c>
      <c r="BG21" s="115">
        <v>674887</v>
      </c>
      <c r="BH21" s="29">
        <f t="shared" si="21"/>
        <v>61266</v>
      </c>
      <c r="BI21" s="5">
        <v>61266</v>
      </c>
      <c r="BJ21" s="12">
        <f t="shared" si="22"/>
        <v>2172656</v>
      </c>
      <c r="BK21" s="111">
        <v>268657</v>
      </c>
      <c r="BL21" s="111">
        <v>726324</v>
      </c>
      <c r="BM21" s="111">
        <v>417133</v>
      </c>
      <c r="BN21" s="111">
        <v>760542</v>
      </c>
      <c r="BO21" s="12">
        <f t="shared" si="12"/>
        <v>2143278</v>
      </c>
      <c r="BP21" s="111">
        <v>995841</v>
      </c>
      <c r="BQ21" s="5">
        <v>500803</v>
      </c>
      <c r="BR21" s="116">
        <f t="shared" si="23"/>
        <v>646634</v>
      </c>
      <c r="BS21" s="111">
        <v>51557</v>
      </c>
      <c r="BT21" s="111">
        <v>13986</v>
      </c>
      <c r="BU21" s="117">
        <v>581091</v>
      </c>
      <c r="BV21" s="118">
        <f>AW21+AY21+BC21+BE21+BH21+BJ21+BO21</f>
        <v>6696148</v>
      </c>
      <c r="BW21" s="114">
        <f>AT21+BV21</f>
        <v>61508405</v>
      </c>
      <c r="BX21" s="119"/>
      <c r="BY21" s="25"/>
      <c r="BZ21" s="114">
        <f t="shared" si="13"/>
        <v>61508405</v>
      </c>
      <c r="CA21" s="115">
        <v>0</v>
      </c>
      <c r="CB21" s="114">
        <f t="shared" si="14"/>
        <v>61508405</v>
      </c>
    </row>
    <row r="22" spans="1:80" ht="22.5" customHeight="1">
      <c r="A22" s="109" t="s">
        <v>39</v>
      </c>
      <c r="B22" s="110">
        <f t="shared" si="0"/>
        <v>12104456</v>
      </c>
      <c r="C22" s="111">
        <v>12104456</v>
      </c>
      <c r="D22" s="12">
        <f t="shared" si="15"/>
        <v>36992000</v>
      </c>
      <c r="E22" s="112">
        <v>6762694</v>
      </c>
      <c r="F22" s="112">
        <v>6415093</v>
      </c>
      <c r="G22" s="112">
        <v>3692085</v>
      </c>
      <c r="H22" s="12">
        <f t="shared" si="16"/>
        <v>12758748</v>
      </c>
      <c r="I22" s="5">
        <v>6316956</v>
      </c>
      <c r="J22" s="5">
        <v>5496207</v>
      </c>
      <c r="K22" s="5">
        <v>945585</v>
      </c>
      <c r="L22" s="111">
        <v>3231608</v>
      </c>
      <c r="M22" s="111">
        <v>4131772</v>
      </c>
      <c r="N22" s="113">
        <f t="shared" si="1"/>
        <v>3457086</v>
      </c>
      <c r="O22" s="5">
        <v>3457086</v>
      </c>
      <c r="P22" s="29">
        <f t="shared" si="17"/>
        <v>5460281</v>
      </c>
      <c r="Q22" s="5">
        <v>235969</v>
      </c>
      <c r="R22" s="5">
        <v>2431911</v>
      </c>
      <c r="S22" s="5">
        <v>1482804</v>
      </c>
      <c r="T22" s="111">
        <v>1309597</v>
      </c>
      <c r="U22" s="12">
        <f t="shared" si="2"/>
        <v>818353</v>
      </c>
      <c r="V22" s="5">
        <v>183236</v>
      </c>
      <c r="W22" s="5">
        <v>635117</v>
      </c>
      <c r="X22" s="12">
        <f t="shared" si="3"/>
        <v>2954509</v>
      </c>
      <c r="Y22" s="5">
        <v>1122566</v>
      </c>
      <c r="Z22" s="5">
        <v>510345</v>
      </c>
      <c r="AA22" s="5">
        <v>475788</v>
      </c>
      <c r="AB22" s="111">
        <v>845810</v>
      </c>
      <c r="AC22" s="12">
        <f t="shared" si="4"/>
        <v>10651621</v>
      </c>
      <c r="AD22" s="12">
        <f t="shared" si="5"/>
        <v>4888576</v>
      </c>
      <c r="AE22" s="16">
        <v>622433</v>
      </c>
      <c r="AF22" s="16">
        <v>711367</v>
      </c>
      <c r="AG22" s="16">
        <v>3554776</v>
      </c>
      <c r="AH22" s="12">
        <f t="shared" si="6"/>
        <v>2616178</v>
      </c>
      <c r="AI22" s="16">
        <v>362804</v>
      </c>
      <c r="AJ22" s="16">
        <v>341124</v>
      </c>
      <c r="AK22" s="16">
        <v>1912250</v>
      </c>
      <c r="AL22" s="98">
        <f t="shared" si="7"/>
        <v>3146867</v>
      </c>
      <c r="AM22" s="16">
        <v>635709</v>
      </c>
      <c r="AN22" s="16">
        <v>225126</v>
      </c>
      <c r="AO22" s="16">
        <v>2286032</v>
      </c>
      <c r="AP22" s="12">
        <f t="shared" si="8"/>
        <v>10715071</v>
      </c>
      <c r="AQ22" s="16">
        <v>925420</v>
      </c>
      <c r="AR22" s="99">
        <v>3765974</v>
      </c>
      <c r="AS22" s="100">
        <v>6023677</v>
      </c>
      <c r="AT22" s="114">
        <f t="shared" si="9"/>
        <v>83153377</v>
      </c>
      <c r="AU22" s="102"/>
      <c r="AV22" s="103">
        <f t="shared" si="10"/>
        <v>72438306</v>
      </c>
      <c r="AW22" s="12">
        <f t="shared" si="11"/>
        <v>452097</v>
      </c>
      <c r="AX22" s="111">
        <v>452097</v>
      </c>
      <c r="AY22" s="12">
        <f t="shared" si="18"/>
        <v>2015801</v>
      </c>
      <c r="AZ22" s="104">
        <v>313385</v>
      </c>
      <c r="BA22" s="104">
        <v>848879</v>
      </c>
      <c r="BB22" s="105">
        <v>853537</v>
      </c>
      <c r="BC22" s="12">
        <f t="shared" si="19"/>
        <v>172390</v>
      </c>
      <c r="BD22" s="104">
        <v>172390</v>
      </c>
      <c r="BE22" s="97">
        <f t="shared" si="20"/>
        <v>1271518</v>
      </c>
      <c r="BF22" s="111">
        <v>101870</v>
      </c>
      <c r="BG22" s="115">
        <v>1169648</v>
      </c>
      <c r="BH22" s="29">
        <f t="shared" si="21"/>
        <v>61283</v>
      </c>
      <c r="BI22" s="5">
        <v>61283</v>
      </c>
      <c r="BJ22" s="12">
        <f t="shared" si="22"/>
        <v>2506375</v>
      </c>
      <c r="BK22" s="111">
        <v>414026</v>
      </c>
      <c r="BL22" s="111">
        <v>233746</v>
      </c>
      <c r="BM22" s="111">
        <v>807490</v>
      </c>
      <c r="BN22" s="111">
        <v>1051113</v>
      </c>
      <c r="BO22" s="12">
        <f t="shared" si="12"/>
        <v>3989199</v>
      </c>
      <c r="BP22" s="111">
        <v>2220670</v>
      </c>
      <c r="BQ22" s="5">
        <v>862511</v>
      </c>
      <c r="BR22" s="116">
        <f t="shared" si="23"/>
        <v>906018</v>
      </c>
      <c r="BS22" s="111">
        <v>65476</v>
      </c>
      <c r="BT22" s="111">
        <v>54081</v>
      </c>
      <c r="BU22" s="117">
        <v>786461</v>
      </c>
      <c r="BV22" s="118">
        <f>AW22+AY22+BC22+BE22+BH22+BJ22+BO22</f>
        <v>10468663</v>
      </c>
      <c r="BW22" s="114">
        <f>AT22+BV22</f>
        <v>93622040</v>
      </c>
      <c r="BX22" s="119"/>
      <c r="BY22" s="26"/>
      <c r="BZ22" s="114">
        <f t="shared" si="13"/>
        <v>93622040</v>
      </c>
      <c r="CA22" s="115">
        <v>0</v>
      </c>
      <c r="CB22" s="114">
        <f t="shared" si="14"/>
        <v>93622040</v>
      </c>
    </row>
    <row r="23" spans="1:80" ht="22.5" customHeight="1">
      <c r="A23" s="109" t="s">
        <v>40</v>
      </c>
      <c r="B23" s="110">
        <f t="shared" si="0"/>
        <v>8196478</v>
      </c>
      <c r="C23" s="111">
        <v>8196478</v>
      </c>
      <c r="D23" s="12">
        <f t="shared" si="15"/>
        <v>22650453</v>
      </c>
      <c r="E23" s="112">
        <v>3639046</v>
      </c>
      <c r="F23" s="112">
        <v>3396943</v>
      </c>
      <c r="G23" s="112">
        <v>3342727</v>
      </c>
      <c r="H23" s="12">
        <f t="shared" si="16"/>
        <v>7368236</v>
      </c>
      <c r="I23" s="5">
        <v>3364508</v>
      </c>
      <c r="J23" s="5">
        <v>3429442</v>
      </c>
      <c r="K23" s="5">
        <v>574286</v>
      </c>
      <c r="L23" s="111">
        <v>2974685</v>
      </c>
      <c r="M23" s="111">
        <v>1928816</v>
      </c>
      <c r="N23" s="113">
        <f t="shared" si="1"/>
        <v>2156644</v>
      </c>
      <c r="O23" s="5">
        <v>2156644</v>
      </c>
      <c r="P23" s="29">
        <f t="shared" si="17"/>
        <v>2908444</v>
      </c>
      <c r="Q23" s="5">
        <v>161249</v>
      </c>
      <c r="R23" s="5">
        <v>1306877</v>
      </c>
      <c r="S23" s="5">
        <v>470745</v>
      </c>
      <c r="T23" s="111">
        <v>969573</v>
      </c>
      <c r="U23" s="12">
        <f t="shared" si="2"/>
        <v>731276</v>
      </c>
      <c r="V23" s="5">
        <v>162392</v>
      </c>
      <c r="W23" s="5">
        <v>568884</v>
      </c>
      <c r="X23" s="12">
        <f t="shared" si="3"/>
        <v>1848838</v>
      </c>
      <c r="Y23" s="5">
        <v>812775</v>
      </c>
      <c r="Z23" s="5">
        <v>295268</v>
      </c>
      <c r="AA23" s="5">
        <v>350215</v>
      </c>
      <c r="AB23" s="111">
        <v>390580</v>
      </c>
      <c r="AC23" s="12">
        <f t="shared" si="4"/>
        <v>5431522</v>
      </c>
      <c r="AD23" s="12">
        <f t="shared" si="5"/>
        <v>2367712</v>
      </c>
      <c r="AE23" s="16">
        <v>231863</v>
      </c>
      <c r="AF23" s="16">
        <v>295475</v>
      </c>
      <c r="AG23" s="16">
        <v>1840374</v>
      </c>
      <c r="AH23" s="12">
        <f t="shared" si="6"/>
        <v>933724</v>
      </c>
      <c r="AI23" s="16">
        <v>135128</v>
      </c>
      <c r="AJ23" s="16">
        <v>132745</v>
      </c>
      <c r="AK23" s="16">
        <v>665851</v>
      </c>
      <c r="AL23" s="98">
        <f t="shared" si="7"/>
        <v>2130086</v>
      </c>
      <c r="AM23" s="16">
        <v>468844</v>
      </c>
      <c r="AN23" s="16">
        <v>90685</v>
      </c>
      <c r="AO23" s="16">
        <v>1570557</v>
      </c>
      <c r="AP23" s="12">
        <f t="shared" si="8"/>
        <v>5780353</v>
      </c>
      <c r="AQ23" s="16">
        <v>137354</v>
      </c>
      <c r="AR23" s="99">
        <v>2244255</v>
      </c>
      <c r="AS23" s="100">
        <v>3398744</v>
      </c>
      <c r="AT23" s="114">
        <f t="shared" si="9"/>
        <v>49704008</v>
      </c>
      <c r="AU23" s="102"/>
      <c r="AV23" s="103">
        <f t="shared" si="10"/>
        <v>43923655</v>
      </c>
      <c r="AW23" s="12">
        <f t="shared" si="11"/>
        <v>451891</v>
      </c>
      <c r="AX23" s="111">
        <v>451891</v>
      </c>
      <c r="AY23" s="12">
        <f t="shared" si="18"/>
        <v>859533</v>
      </c>
      <c r="AZ23" s="104">
        <v>156019</v>
      </c>
      <c r="BA23" s="104">
        <v>290346</v>
      </c>
      <c r="BB23" s="105">
        <v>413168</v>
      </c>
      <c r="BC23" s="12">
        <f t="shared" si="19"/>
        <v>119820</v>
      </c>
      <c r="BD23" s="104">
        <v>119820</v>
      </c>
      <c r="BE23" s="97">
        <f t="shared" si="20"/>
        <v>752606</v>
      </c>
      <c r="BF23" s="111">
        <v>170296</v>
      </c>
      <c r="BG23" s="115">
        <v>582310</v>
      </c>
      <c r="BH23" s="29">
        <f t="shared" si="21"/>
        <v>61256</v>
      </c>
      <c r="BI23" s="5">
        <v>61256</v>
      </c>
      <c r="BJ23" s="12">
        <f t="shared" si="22"/>
        <v>2255346</v>
      </c>
      <c r="BK23" s="111">
        <v>241490</v>
      </c>
      <c r="BL23" s="111">
        <v>849747</v>
      </c>
      <c r="BM23" s="111">
        <v>493241</v>
      </c>
      <c r="BN23" s="111">
        <v>670868</v>
      </c>
      <c r="BO23" s="12">
        <f t="shared" si="12"/>
        <v>2072044</v>
      </c>
      <c r="BP23" s="111">
        <v>1002223</v>
      </c>
      <c r="BQ23" s="5">
        <v>417652</v>
      </c>
      <c r="BR23" s="116">
        <f t="shared" si="23"/>
        <v>652169</v>
      </c>
      <c r="BS23" s="111">
        <v>49348</v>
      </c>
      <c r="BT23" s="111">
        <v>15748</v>
      </c>
      <c r="BU23" s="117">
        <v>587073</v>
      </c>
      <c r="BV23" s="118">
        <f>AW23+AY23+BC23+BE23+BH23+BJ23+BO23</f>
        <v>6572496</v>
      </c>
      <c r="BW23" s="114">
        <f>AT23+BV23</f>
        <v>56276504</v>
      </c>
      <c r="BX23" s="119"/>
      <c r="BY23" s="26"/>
      <c r="BZ23" s="114">
        <f t="shared" si="13"/>
        <v>56276504</v>
      </c>
      <c r="CA23" s="115">
        <v>0</v>
      </c>
      <c r="CB23" s="114">
        <f t="shared" si="14"/>
        <v>56276504</v>
      </c>
    </row>
    <row r="24" spans="1:80" ht="22.5" customHeight="1">
      <c r="A24" s="109" t="s">
        <v>20</v>
      </c>
      <c r="B24" s="110">
        <f t="shared" si="0"/>
        <v>8890094</v>
      </c>
      <c r="C24" s="111">
        <v>8890094</v>
      </c>
      <c r="D24" s="12">
        <f t="shared" si="15"/>
        <v>32075641</v>
      </c>
      <c r="E24" s="112">
        <v>4963144</v>
      </c>
      <c r="F24" s="112">
        <v>4859593</v>
      </c>
      <c r="G24" s="112">
        <v>4860989</v>
      </c>
      <c r="H24" s="12">
        <f t="shared" si="16"/>
        <v>11564042</v>
      </c>
      <c r="I24" s="5">
        <v>4762322</v>
      </c>
      <c r="J24" s="5">
        <v>5766922</v>
      </c>
      <c r="K24" s="5">
        <v>1034798</v>
      </c>
      <c r="L24" s="111">
        <v>2849760</v>
      </c>
      <c r="M24" s="111">
        <v>2978113</v>
      </c>
      <c r="N24" s="113">
        <f t="shared" si="1"/>
        <v>2443876</v>
      </c>
      <c r="O24" s="5">
        <v>2443876</v>
      </c>
      <c r="P24" s="29">
        <f t="shared" si="17"/>
        <v>3374581</v>
      </c>
      <c r="Q24" s="5">
        <v>178898</v>
      </c>
      <c r="R24" s="5">
        <v>1781358</v>
      </c>
      <c r="S24" s="5">
        <v>465206</v>
      </c>
      <c r="T24" s="111">
        <v>949119</v>
      </c>
      <c r="U24" s="12">
        <f t="shared" si="2"/>
        <v>641784</v>
      </c>
      <c r="V24" s="5">
        <v>118818</v>
      </c>
      <c r="W24" s="5">
        <v>522966</v>
      </c>
      <c r="X24" s="12">
        <f t="shared" si="3"/>
        <v>2531990</v>
      </c>
      <c r="Y24" s="5">
        <v>803813</v>
      </c>
      <c r="Z24" s="5">
        <v>345837</v>
      </c>
      <c r="AA24" s="5">
        <v>340838</v>
      </c>
      <c r="AB24" s="111">
        <v>1041502</v>
      </c>
      <c r="AC24" s="12">
        <f t="shared" si="4"/>
        <v>7683980</v>
      </c>
      <c r="AD24" s="12">
        <f t="shared" si="5"/>
        <v>3802242</v>
      </c>
      <c r="AE24" s="16">
        <v>439090</v>
      </c>
      <c r="AF24" s="16">
        <v>478630</v>
      </c>
      <c r="AG24" s="16">
        <v>2884522</v>
      </c>
      <c r="AH24" s="12">
        <f t="shared" si="6"/>
        <v>1550815</v>
      </c>
      <c r="AI24" s="16">
        <v>293176</v>
      </c>
      <c r="AJ24" s="16">
        <v>236163</v>
      </c>
      <c r="AK24" s="16">
        <v>1021476</v>
      </c>
      <c r="AL24" s="98">
        <f t="shared" si="7"/>
        <v>2330923</v>
      </c>
      <c r="AM24" s="16">
        <v>539871</v>
      </c>
      <c r="AN24" s="16">
        <v>193841</v>
      </c>
      <c r="AO24" s="16">
        <v>1597211</v>
      </c>
      <c r="AP24" s="12">
        <f t="shared" si="8"/>
        <v>6253760</v>
      </c>
      <c r="AQ24" s="16">
        <v>255832</v>
      </c>
      <c r="AR24" s="99">
        <v>2027876</v>
      </c>
      <c r="AS24" s="100">
        <v>3970052</v>
      </c>
      <c r="AT24" s="114">
        <f t="shared" si="9"/>
        <v>63895706</v>
      </c>
      <c r="AU24" s="102"/>
      <c r="AV24" s="103">
        <f t="shared" si="10"/>
        <v>57641946</v>
      </c>
      <c r="AW24" s="12">
        <f t="shared" si="11"/>
        <v>460988</v>
      </c>
      <c r="AX24" s="111">
        <v>460988</v>
      </c>
      <c r="AY24" s="12">
        <f t="shared" si="18"/>
        <v>1219486</v>
      </c>
      <c r="AZ24" s="104">
        <v>196903</v>
      </c>
      <c r="BA24" s="104">
        <v>456514</v>
      </c>
      <c r="BB24" s="105">
        <v>566069</v>
      </c>
      <c r="BC24" s="12">
        <f t="shared" si="19"/>
        <v>334957</v>
      </c>
      <c r="BD24" s="104">
        <v>334957</v>
      </c>
      <c r="BE24" s="97">
        <f t="shared" si="20"/>
        <v>830676</v>
      </c>
      <c r="BF24" s="111">
        <v>110186</v>
      </c>
      <c r="BG24" s="115">
        <v>720490</v>
      </c>
      <c r="BH24" s="29">
        <f t="shared" si="21"/>
        <v>62489</v>
      </c>
      <c r="BI24" s="5">
        <v>62489</v>
      </c>
      <c r="BJ24" s="12">
        <f t="shared" si="22"/>
        <v>1721120</v>
      </c>
      <c r="BK24" s="111">
        <v>282072</v>
      </c>
      <c r="BL24" s="111">
        <v>201277</v>
      </c>
      <c r="BM24" s="111">
        <v>680943</v>
      </c>
      <c r="BN24" s="111">
        <v>556828</v>
      </c>
      <c r="BO24" s="12">
        <f t="shared" si="12"/>
        <v>3034970</v>
      </c>
      <c r="BP24" s="111">
        <v>1519950</v>
      </c>
      <c r="BQ24" s="5">
        <v>813246</v>
      </c>
      <c r="BR24" s="116">
        <f t="shared" si="23"/>
        <v>701774</v>
      </c>
      <c r="BS24" s="111">
        <v>56222</v>
      </c>
      <c r="BT24" s="111">
        <v>33982</v>
      </c>
      <c r="BU24" s="117">
        <v>611570</v>
      </c>
      <c r="BV24" s="118">
        <f>AW24+AY24+BC24+BE24+BH24+BJ24+BO24</f>
        <v>7664686</v>
      </c>
      <c r="BW24" s="114">
        <f>AT24+BV24</f>
        <v>71560392</v>
      </c>
      <c r="BX24" s="119"/>
      <c r="BY24" s="17"/>
      <c r="BZ24" s="114">
        <f t="shared" si="13"/>
        <v>71560392</v>
      </c>
      <c r="CA24" s="115">
        <v>0</v>
      </c>
      <c r="CB24" s="114">
        <f t="shared" si="14"/>
        <v>71560392</v>
      </c>
    </row>
    <row r="25" spans="1:80" ht="22.5" customHeight="1">
      <c r="A25" s="109" t="s">
        <v>41</v>
      </c>
      <c r="B25" s="110">
        <f t="shared" si="0"/>
        <v>6833148</v>
      </c>
      <c r="C25" s="111">
        <v>6833148</v>
      </c>
      <c r="D25" s="12">
        <f t="shared" si="15"/>
        <v>21129664</v>
      </c>
      <c r="E25" s="112">
        <v>3252479</v>
      </c>
      <c r="F25" s="112">
        <v>2879981</v>
      </c>
      <c r="G25" s="112">
        <v>3299010</v>
      </c>
      <c r="H25" s="12">
        <f t="shared" si="16"/>
        <v>7804833</v>
      </c>
      <c r="I25" s="5">
        <v>3551182</v>
      </c>
      <c r="J25" s="5">
        <v>3650109</v>
      </c>
      <c r="K25" s="5">
        <v>603542</v>
      </c>
      <c r="L25" s="111">
        <v>2293363</v>
      </c>
      <c r="M25" s="111">
        <v>1599998</v>
      </c>
      <c r="N25" s="113">
        <f t="shared" si="1"/>
        <v>1744114</v>
      </c>
      <c r="O25" s="5">
        <v>1744114</v>
      </c>
      <c r="P25" s="29">
        <f t="shared" si="17"/>
        <v>2524220</v>
      </c>
      <c r="Q25" s="5">
        <v>143979</v>
      </c>
      <c r="R25" s="5">
        <v>1111438</v>
      </c>
      <c r="S25" s="5">
        <v>624160</v>
      </c>
      <c r="T25" s="111">
        <v>644643</v>
      </c>
      <c r="U25" s="12">
        <f t="shared" si="2"/>
        <v>595266</v>
      </c>
      <c r="V25" s="5">
        <v>108996</v>
      </c>
      <c r="W25" s="5">
        <v>486270</v>
      </c>
      <c r="X25" s="12">
        <f t="shared" si="3"/>
        <v>1595964</v>
      </c>
      <c r="Y25" s="5">
        <v>622523</v>
      </c>
      <c r="Z25" s="5">
        <v>245640</v>
      </c>
      <c r="AA25" s="5">
        <v>286693</v>
      </c>
      <c r="AB25" s="111">
        <v>441108</v>
      </c>
      <c r="AC25" s="12">
        <f t="shared" si="4"/>
        <v>5684599</v>
      </c>
      <c r="AD25" s="12">
        <f t="shared" si="5"/>
        <v>2448326</v>
      </c>
      <c r="AE25" s="16">
        <v>331137</v>
      </c>
      <c r="AF25" s="16">
        <v>301547</v>
      </c>
      <c r="AG25" s="16">
        <v>1815642</v>
      </c>
      <c r="AH25" s="12">
        <f t="shared" si="6"/>
        <v>1232755</v>
      </c>
      <c r="AI25" s="16">
        <v>223956</v>
      </c>
      <c r="AJ25" s="16">
        <v>162073</v>
      </c>
      <c r="AK25" s="16">
        <v>846726</v>
      </c>
      <c r="AL25" s="98">
        <f t="shared" si="7"/>
        <v>2003518</v>
      </c>
      <c r="AM25" s="16">
        <v>485556</v>
      </c>
      <c r="AN25" s="16">
        <v>365584</v>
      </c>
      <c r="AO25" s="16">
        <v>1152378</v>
      </c>
      <c r="AP25" s="12">
        <f t="shared" si="8"/>
        <v>4371705</v>
      </c>
      <c r="AQ25" s="16">
        <v>481469</v>
      </c>
      <c r="AR25" s="99">
        <v>1350407</v>
      </c>
      <c r="AS25" s="100">
        <v>2539829</v>
      </c>
      <c r="AT25" s="114">
        <f t="shared" si="9"/>
        <v>44478680</v>
      </c>
      <c r="AU25" s="102"/>
      <c r="AV25" s="103">
        <f t="shared" si="10"/>
        <v>40106975</v>
      </c>
      <c r="AW25" s="12">
        <f t="shared" si="11"/>
        <v>472702</v>
      </c>
      <c r="AX25" s="111">
        <v>472702</v>
      </c>
      <c r="AY25" s="12">
        <f t="shared" si="18"/>
        <v>1463070</v>
      </c>
      <c r="AZ25" s="104">
        <v>125214</v>
      </c>
      <c r="BA25" s="104">
        <v>897487</v>
      </c>
      <c r="BB25" s="105">
        <v>440369</v>
      </c>
      <c r="BC25" s="12">
        <f t="shared" si="19"/>
        <v>112657</v>
      </c>
      <c r="BD25" s="104">
        <v>112657</v>
      </c>
      <c r="BE25" s="97">
        <f t="shared" si="20"/>
        <v>535814</v>
      </c>
      <c r="BF25" s="111">
        <v>89029</v>
      </c>
      <c r="BG25" s="115">
        <v>446785</v>
      </c>
      <c r="BH25" s="29">
        <f t="shared" si="21"/>
        <v>64077</v>
      </c>
      <c r="BI25" s="5">
        <v>64077</v>
      </c>
      <c r="BJ25" s="12">
        <f t="shared" si="22"/>
        <v>1393460</v>
      </c>
      <c r="BK25" s="111">
        <v>201534</v>
      </c>
      <c r="BL25" s="111">
        <v>469785</v>
      </c>
      <c r="BM25" s="111">
        <v>317020</v>
      </c>
      <c r="BN25" s="111">
        <v>405121</v>
      </c>
      <c r="BO25" s="12">
        <f t="shared" si="12"/>
        <v>2116548</v>
      </c>
      <c r="BP25" s="111">
        <v>1033914</v>
      </c>
      <c r="BQ25" s="5">
        <v>444246</v>
      </c>
      <c r="BR25" s="116">
        <f t="shared" si="23"/>
        <v>638388</v>
      </c>
      <c r="BS25" s="120">
        <v>50983</v>
      </c>
      <c r="BT25" s="120">
        <v>78117</v>
      </c>
      <c r="BU25" s="121">
        <v>509288</v>
      </c>
      <c r="BV25" s="118">
        <f>AW25+AY25+BC25+BE25+BH25+BJ25+BO25</f>
        <v>6158328</v>
      </c>
      <c r="BW25" s="114">
        <f>AT25+BV25</f>
        <v>50637008</v>
      </c>
      <c r="BX25" s="119"/>
      <c r="BY25" s="17"/>
      <c r="BZ25" s="114">
        <f t="shared" si="13"/>
        <v>50637008</v>
      </c>
      <c r="CA25" s="115">
        <v>0</v>
      </c>
      <c r="CB25" s="114">
        <f t="shared" si="14"/>
        <v>50637008</v>
      </c>
    </row>
    <row r="26" spans="1:80" ht="22.5" customHeight="1">
      <c r="A26" s="109" t="s">
        <v>42</v>
      </c>
      <c r="B26" s="110">
        <f t="shared" si="0"/>
        <v>11575831</v>
      </c>
      <c r="C26" s="111">
        <v>11575831</v>
      </c>
      <c r="D26" s="12">
        <f t="shared" si="15"/>
        <v>48252831</v>
      </c>
      <c r="E26" s="112">
        <v>7493890</v>
      </c>
      <c r="F26" s="112">
        <v>6685046</v>
      </c>
      <c r="G26" s="112">
        <v>8395281</v>
      </c>
      <c r="H26" s="12">
        <f t="shared" si="16"/>
        <v>16843352</v>
      </c>
      <c r="I26" s="5">
        <v>8322363</v>
      </c>
      <c r="J26" s="5">
        <v>5371086</v>
      </c>
      <c r="K26" s="5">
        <v>3149903</v>
      </c>
      <c r="L26" s="111">
        <v>4868731</v>
      </c>
      <c r="M26" s="111">
        <v>3966531</v>
      </c>
      <c r="N26" s="113">
        <f t="shared" si="1"/>
        <v>3529478</v>
      </c>
      <c r="O26" s="5">
        <v>3529478</v>
      </c>
      <c r="P26" s="29">
        <f t="shared" si="17"/>
        <v>4952558</v>
      </c>
      <c r="Q26" s="5">
        <v>234969</v>
      </c>
      <c r="R26" s="5">
        <v>2441048</v>
      </c>
      <c r="S26" s="5">
        <v>742591</v>
      </c>
      <c r="T26" s="111">
        <v>1533950</v>
      </c>
      <c r="U26" s="12">
        <f t="shared" si="2"/>
        <v>823475</v>
      </c>
      <c r="V26" s="5">
        <v>134442</v>
      </c>
      <c r="W26" s="5">
        <v>689033</v>
      </c>
      <c r="X26" s="12">
        <f t="shared" si="3"/>
        <v>3420308</v>
      </c>
      <c r="Y26" s="5">
        <v>1175983</v>
      </c>
      <c r="Z26" s="5">
        <v>507516</v>
      </c>
      <c r="AA26" s="5">
        <v>365021</v>
      </c>
      <c r="AB26" s="111">
        <v>1371788</v>
      </c>
      <c r="AC26" s="12">
        <f t="shared" si="4"/>
        <v>12158898</v>
      </c>
      <c r="AD26" s="12">
        <f t="shared" si="5"/>
        <v>5930845</v>
      </c>
      <c r="AE26" s="16">
        <v>885105</v>
      </c>
      <c r="AF26" s="16">
        <v>782200</v>
      </c>
      <c r="AG26" s="16">
        <v>4263540</v>
      </c>
      <c r="AH26" s="12">
        <f t="shared" si="6"/>
        <v>3078273</v>
      </c>
      <c r="AI26" s="16">
        <v>637677</v>
      </c>
      <c r="AJ26" s="16">
        <v>459977</v>
      </c>
      <c r="AK26" s="16">
        <v>1980619</v>
      </c>
      <c r="AL26" s="98">
        <f t="shared" si="7"/>
        <v>3149780</v>
      </c>
      <c r="AM26" s="16">
        <v>707786</v>
      </c>
      <c r="AN26" s="16">
        <v>72927</v>
      </c>
      <c r="AO26" s="16">
        <v>2369067</v>
      </c>
      <c r="AP26" s="12">
        <f t="shared" si="8"/>
        <v>8742768</v>
      </c>
      <c r="AQ26" s="16">
        <v>41123</v>
      </c>
      <c r="AR26" s="99">
        <v>2502054</v>
      </c>
      <c r="AS26" s="100">
        <v>6199591</v>
      </c>
      <c r="AT26" s="114">
        <f t="shared" si="9"/>
        <v>93456147</v>
      </c>
      <c r="AU26" s="102"/>
      <c r="AV26" s="103">
        <f t="shared" si="10"/>
        <v>84713379</v>
      </c>
      <c r="AW26" s="12">
        <f t="shared" si="11"/>
        <v>460902</v>
      </c>
      <c r="AX26" s="111">
        <v>460902</v>
      </c>
      <c r="AY26" s="12">
        <f t="shared" si="18"/>
        <v>1966809</v>
      </c>
      <c r="AZ26" s="104">
        <v>317536</v>
      </c>
      <c r="BA26" s="104">
        <v>679367</v>
      </c>
      <c r="BB26" s="105">
        <v>969906</v>
      </c>
      <c r="BC26" s="12">
        <f t="shared" si="19"/>
        <v>175201</v>
      </c>
      <c r="BD26" s="104">
        <v>175201</v>
      </c>
      <c r="BE26" s="97">
        <f t="shared" si="20"/>
        <v>1263336</v>
      </c>
      <c r="BF26" s="111">
        <v>101435</v>
      </c>
      <c r="BG26" s="115">
        <v>1161901</v>
      </c>
      <c r="BH26" s="29">
        <f t="shared" si="21"/>
        <v>62477</v>
      </c>
      <c r="BI26" s="5">
        <v>62477</v>
      </c>
      <c r="BJ26" s="12">
        <f t="shared" si="22"/>
        <v>2436369</v>
      </c>
      <c r="BK26" s="111">
        <v>411733</v>
      </c>
      <c r="BL26" s="111">
        <v>159291</v>
      </c>
      <c r="BM26" s="111">
        <v>1054040</v>
      </c>
      <c r="BN26" s="111">
        <v>811305</v>
      </c>
      <c r="BO26" s="12">
        <f t="shared" si="12"/>
        <v>4684723</v>
      </c>
      <c r="BP26" s="111">
        <v>2504842</v>
      </c>
      <c r="BQ26" s="5">
        <v>1295176</v>
      </c>
      <c r="BR26" s="116">
        <f t="shared" si="23"/>
        <v>884705</v>
      </c>
      <c r="BS26" s="111">
        <v>72450</v>
      </c>
      <c r="BT26" s="111">
        <v>13054</v>
      </c>
      <c r="BU26" s="117">
        <v>799201</v>
      </c>
      <c r="BV26" s="118">
        <f>AW26+AY26+BC26+BE26+BH26+BJ26+BO26</f>
        <v>11049817</v>
      </c>
      <c r="BW26" s="114">
        <f>AT26+BV26</f>
        <v>104505964</v>
      </c>
      <c r="BX26" s="119"/>
      <c r="BY26" s="17"/>
      <c r="BZ26" s="114">
        <f t="shared" si="13"/>
        <v>104505964</v>
      </c>
      <c r="CA26" s="115">
        <v>0</v>
      </c>
      <c r="CB26" s="114">
        <f t="shared" si="14"/>
        <v>104505964</v>
      </c>
    </row>
    <row r="27" spans="1:80" ht="22.5" customHeight="1">
      <c r="A27" s="109" t="s">
        <v>43</v>
      </c>
      <c r="B27" s="110">
        <f t="shared" si="0"/>
        <v>14186398</v>
      </c>
      <c r="C27" s="111">
        <v>14186398</v>
      </c>
      <c r="D27" s="12">
        <f t="shared" si="15"/>
        <v>58389333</v>
      </c>
      <c r="E27" s="112">
        <v>8895481</v>
      </c>
      <c r="F27" s="112">
        <v>8402795</v>
      </c>
      <c r="G27" s="112">
        <v>7779871</v>
      </c>
      <c r="H27" s="12">
        <f t="shared" si="16"/>
        <v>22044114</v>
      </c>
      <c r="I27" s="5">
        <v>11107601</v>
      </c>
      <c r="J27" s="5">
        <v>8715219</v>
      </c>
      <c r="K27" s="5">
        <v>2221294</v>
      </c>
      <c r="L27" s="111">
        <v>5982775</v>
      </c>
      <c r="M27" s="111">
        <v>5284297</v>
      </c>
      <c r="N27" s="113">
        <f t="shared" si="1"/>
        <v>4295977</v>
      </c>
      <c r="O27" s="5">
        <v>4295977</v>
      </c>
      <c r="P27" s="29">
        <f t="shared" si="17"/>
        <v>6586716</v>
      </c>
      <c r="Q27" s="5">
        <v>282223</v>
      </c>
      <c r="R27" s="5">
        <v>3161702</v>
      </c>
      <c r="S27" s="5">
        <v>1470096</v>
      </c>
      <c r="T27" s="111">
        <v>1672695</v>
      </c>
      <c r="U27" s="12">
        <f t="shared" si="2"/>
        <v>895838</v>
      </c>
      <c r="V27" s="5">
        <v>244856</v>
      </c>
      <c r="W27" s="5">
        <v>650982</v>
      </c>
      <c r="X27" s="12">
        <f t="shared" si="3"/>
        <v>3775895</v>
      </c>
      <c r="Y27" s="5">
        <v>1382092</v>
      </c>
      <c r="Z27" s="5">
        <v>643604</v>
      </c>
      <c r="AA27" s="5">
        <v>537342</v>
      </c>
      <c r="AB27" s="111">
        <v>1212857</v>
      </c>
      <c r="AC27" s="12">
        <f t="shared" si="4"/>
        <v>16205645</v>
      </c>
      <c r="AD27" s="12">
        <f t="shared" si="5"/>
        <v>7623565</v>
      </c>
      <c r="AE27" s="16">
        <v>1136963</v>
      </c>
      <c r="AF27" s="16">
        <v>1135354</v>
      </c>
      <c r="AG27" s="16">
        <v>5351248</v>
      </c>
      <c r="AH27" s="12">
        <f t="shared" si="6"/>
        <v>4398668</v>
      </c>
      <c r="AI27" s="16">
        <v>773186</v>
      </c>
      <c r="AJ27" s="16">
        <v>688422</v>
      </c>
      <c r="AK27" s="16">
        <v>2937060</v>
      </c>
      <c r="AL27" s="98">
        <f t="shared" si="7"/>
        <v>4183412</v>
      </c>
      <c r="AM27" s="16">
        <v>889436</v>
      </c>
      <c r="AN27" s="16">
        <v>232091</v>
      </c>
      <c r="AO27" s="16">
        <v>3061885</v>
      </c>
      <c r="AP27" s="12">
        <f t="shared" si="8"/>
        <v>17310933</v>
      </c>
      <c r="AQ27" s="16">
        <v>1517098</v>
      </c>
      <c r="AR27" s="99">
        <v>7723879</v>
      </c>
      <c r="AS27" s="100">
        <v>8069956</v>
      </c>
      <c r="AT27" s="114">
        <f t="shared" si="9"/>
        <v>121646735</v>
      </c>
      <c r="AU27" s="102"/>
      <c r="AV27" s="103">
        <f t="shared" si="10"/>
        <v>104335802</v>
      </c>
      <c r="AW27" s="12">
        <f t="shared" si="11"/>
        <v>451640</v>
      </c>
      <c r="AX27" s="111">
        <v>451640</v>
      </c>
      <c r="AY27" s="12">
        <f t="shared" si="18"/>
        <v>3273770</v>
      </c>
      <c r="AZ27" s="104">
        <v>410864</v>
      </c>
      <c r="BA27" s="104">
        <v>1488322</v>
      </c>
      <c r="BB27" s="105">
        <v>1374584</v>
      </c>
      <c r="BC27" s="12">
        <f t="shared" si="19"/>
        <v>505024</v>
      </c>
      <c r="BD27" s="104">
        <v>505024</v>
      </c>
      <c r="BE27" s="97">
        <f t="shared" si="20"/>
        <v>1748675</v>
      </c>
      <c r="BF27" s="111">
        <v>215210</v>
      </c>
      <c r="BG27" s="115">
        <v>1533465</v>
      </c>
      <c r="BH27" s="29">
        <f t="shared" si="21"/>
        <v>61221</v>
      </c>
      <c r="BI27" s="5">
        <v>61221</v>
      </c>
      <c r="BJ27" s="12">
        <f t="shared" si="22"/>
        <v>5909907</v>
      </c>
      <c r="BK27" s="111">
        <v>520859</v>
      </c>
      <c r="BL27" s="111">
        <v>2600125</v>
      </c>
      <c r="BM27" s="111">
        <v>1770536</v>
      </c>
      <c r="BN27" s="111">
        <v>1018387</v>
      </c>
      <c r="BO27" s="12">
        <f t="shared" si="12"/>
        <v>6391908</v>
      </c>
      <c r="BP27" s="111">
        <v>3447480</v>
      </c>
      <c r="BQ27" s="5">
        <v>1872941</v>
      </c>
      <c r="BR27" s="116">
        <f t="shared" si="23"/>
        <v>1071487</v>
      </c>
      <c r="BS27" s="111">
        <v>89983</v>
      </c>
      <c r="BT27" s="111">
        <v>45171</v>
      </c>
      <c r="BU27" s="117">
        <v>936333</v>
      </c>
      <c r="BV27" s="118">
        <f>AW27+AY27+BC27+BE27+BH27+BJ27+BO27</f>
        <v>18342145</v>
      </c>
      <c r="BW27" s="114">
        <f>AT27+BV27</f>
        <v>139988880</v>
      </c>
      <c r="BX27" s="119"/>
      <c r="BY27" s="17"/>
      <c r="BZ27" s="114">
        <f t="shared" si="13"/>
        <v>139988880</v>
      </c>
      <c r="CA27" s="115">
        <v>0</v>
      </c>
      <c r="CB27" s="114">
        <f t="shared" si="14"/>
        <v>139988880</v>
      </c>
    </row>
    <row r="28" spans="1:80" ht="22.5" customHeight="1">
      <c r="A28" s="109" t="s">
        <v>44</v>
      </c>
      <c r="B28" s="110">
        <f t="shared" si="0"/>
        <v>13508551</v>
      </c>
      <c r="C28" s="111">
        <v>13508551</v>
      </c>
      <c r="D28" s="12">
        <f t="shared" si="15"/>
        <v>64982637</v>
      </c>
      <c r="E28" s="112">
        <v>9788200</v>
      </c>
      <c r="F28" s="112">
        <v>8796379</v>
      </c>
      <c r="G28" s="112">
        <v>12958133</v>
      </c>
      <c r="H28" s="12">
        <f t="shared" si="16"/>
        <v>21749996</v>
      </c>
      <c r="I28" s="5">
        <v>12411258</v>
      </c>
      <c r="J28" s="5">
        <v>6911207</v>
      </c>
      <c r="K28" s="5">
        <v>2427531</v>
      </c>
      <c r="L28" s="111">
        <v>6671227</v>
      </c>
      <c r="M28" s="111">
        <v>5018702</v>
      </c>
      <c r="N28" s="113">
        <f t="shared" si="1"/>
        <v>4253074</v>
      </c>
      <c r="O28" s="5">
        <v>4253074</v>
      </c>
      <c r="P28" s="29">
        <f t="shared" si="17"/>
        <v>6103908</v>
      </c>
      <c r="Q28" s="5">
        <v>271220</v>
      </c>
      <c r="R28" s="5">
        <v>2964540</v>
      </c>
      <c r="S28" s="5">
        <v>928593</v>
      </c>
      <c r="T28" s="111">
        <v>1939555</v>
      </c>
      <c r="U28" s="12">
        <f t="shared" si="2"/>
        <v>1112873</v>
      </c>
      <c r="V28" s="5">
        <v>193153</v>
      </c>
      <c r="W28" s="5">
        <v>919720</v>
      </c>
      <c r="X28" s="12">
        <f t="shared" si="3"/>
        <v>4634900</v>
      </c>
      <c r="Y28" s="5">
        <v>1290051</v>
      </c>
      <c r="Z28" s="5">
        <v>612118</v>
      </c>
      <c r="AA28" s="5">
        <v>474983</v>
      </c>
      <c r="AB28" s="111">
        <v>2257748</v>
      </c>
      <c r="AC28" s="12">
        <f t="shared" si="4"/>
        <v>17081047</v>
      </c>
      <c r="AD28" s="12">
        <f t="shared" si="5"/>
        <v>8165610</v>
      </c>
      <c r="AE28" s="16">
        <v>1386739</v>
      </c>
      <c r="AF28" s="16">
        <v>1093866</v>
      </c>
      <c r="AG28" s="16">
        <v>5685005</v>
      </c>
      <c r="AH28" s="12">
        <f t="shared" si="6"/>
        <v>4947766</v>
      </c>
      <c r="AI28" s="16">
        <v>1058432</v>
      </c>
      <c r="AJ28" s="16">
        <v>713119</v>
      </c>
      <c r="AK28" s="16">
        <v>3176215</v>
      </c>
      <c r="AL28" s="98">
        <f t="shared" si="7"/>
        <v>3967671</v>
      </c>
      <c r="AM28" s="16">
        <v>873217</v>
      </c>
      <c r="AN28" s="16">
        <v>60457</v>
      </c>
      <c r="AO28" s="16">
        <v>3033997</v>
      </c>
      <c r="AP28" s="12">
        <f t="shared" si="8"/>
        <v>14149382</v>
      </c>
      <c r="AQ28" s="16">
        <v>1226124</v>
      </c>
      <c r="AR28" s="99">
        <v>5031478</v>
      </c>
      <c r="AS28" s="100">
        <v>7891780</v>
      </c>
      <c r="AT28" s="114">
        <f t="shared" si="9"/>
        <v>125826372</v>
      </c>
      <c r="AU28" s="102"/>
      <c r="AV28" s="103">
        <f t="shared" si="10"/>
        <v>111676990</v>
      </c>
      <c r="AW28" s="12">
        <f t="shared" si="11"/>
        <v>472851</v>
      </c>
      <c r="AX28" s="111">
        <v>472851</v>
      </c>
      <c r="AY28" s="12">
        <f t="shared" si="18"/>
        <v>2512089</v>
      </c>
      <c r="AZ28" s="104">
        <v>405528</v>
      </c>
      <c r="BA28" s="104">
        <v>756760</v>
      </c>
      <c r="BB28" s="105">
        <v>1349801</v>
      </c>
      <c r="BC28" s="12">
        <f t="shared" si="19"/>
        <v>206269</v>
      </c>
      <c r="BD28" s="104">
        <v>206269</v>
      </c>
      <c r="BE28" s="97">
        <f t="shared" si="20"/>
        <v>1571222</v>
      </c>
      <c r="BF28" s="111">
        <v>124234</v>
      </c>
      <c r="BG28" s="115">
        <v>1446988</v>
      </c>
      <c r="BH28" s="29">
        <f t="shared" si="21"/>
        <v>64097</v>
      </c>
      <c r="BI28" s="5">
        <v>64097</v>
      </c>
      <c r="BJ28" s="12">
        <f t="shared" si="22"/>
        <v>4301210</v>
      </c>
      <c r="BK28" s="111">
        <v>495404</v>
      </c>
      <c r="BL28" s="111">
        <v>1410260</v>
      </c>
      <c r="BM28" s="111">
        <v>1936523</v>
      </c>
      <c r="BN28" s="111">
        <v>459023</v>
      </c>
      <c r="BO28" s="12">
        <f t="shared" si="12"/>
        <v>6607277</v>
      </c>
      <c r="BP28" s="111">
        <v>3570172</v>
      </c>
      <c r="BQ28" s="5">
        <v>1997391</v>
      </c>
      <c r="BR28" s="116">
        <f t="shared" si="23"/>
        <v>1039714</v>
      </c>
      <c r="BS28" s="111">
        <v>88449</v>
      </c>
      <c r="BT28" s="111">
        <v>8910</v>
      </c>
      <c r="BU28" s="117">
        <v>942355</v>
      </c>
      <c r="BV28" s="118">
        <f>AW28+AY28+BC28+BE28+BH28+BJ28+BO28</f>
        <v>15735015</v>
      </c>
      <c r="BW28" s="114">
        <f>AT28+BV28</f>
        <v>141561387</v>
      </c>
      <c r="BX28" s="119"/>
      <c r="BY28" s="17"/>
      <c r="BZ28" s="114">
        <f t="shared" si="13"/>
        <v>141561387</v>
      </c>
      <c r="CA28" s="115">
        <v>0</v>
      </c>
      <c r="CB28" s="114">
        <f t="shared" si="14"/>
        <v>141561387</v>
      </c>
    </row>
    <row r="29" spans="1:80" ht="22.5" customHeight="1">
      <c r="A29" s="109" t="s">
        <v>45</v>
      </c>
      <c r="B29" s="110">
        <f t="shared" si="0"/>
        <v>10628186</v>
      </c>
      <c r="C29" s="111">
        <v>10628186</v>
      </c>
      <c r="D29" s="12">
        <f t="shared" si="15"/>
        <v>42280286</v>
      </c>
      <c r="E29" s="112">
        <v>6441166</v>
      </c>
      <c r="F29" s="112">
        <v>6015947</v>
      </c>
      <c r="G29" s="112">
        <v>6053533</v>
      </c>
      <c r="H29" s="12">
        <f t="shared" si="16"/>
        <v>16125923</v>
      </c>
      <c r="I29" s="5">
        <v>7723190</v>
      </c>
      <c r="J29" s="5">
        <v>5985315</v>
      </c>
      <c r="K29" s="5">
        <v>2417418</v>
      </c>
      <c r="L29" s="111">
        <v>4058563</v>
      </c>
      <c r="M29" s="111">
        <v>3585154</v>
      </c>
      <c r="N29" s="113">
        <f t="shared" si="1"/>
        <v>3061555</v>
      </c>
      <c r="O29" s="5">
        <v>3061555</v>
      </c>
      <c r="P29" s="29">
        <f t="shared" si="17"/>
        <v>4279878</v>
      </c>
      <c r="Q29" s="5">
        <v>209920</v>
      </c>
      <c r="R29" s="5">
        <v>2300235</v>
      </c>
      <c r="S29" s="5">
        <v>618096</v>
      </c>
      <c r="T29" s="111">
        <v>1151627</v>
      </c>
      <c r="U29" s="12">
        <f t="shared" si="2"/>
        <v>913028</v>
      </c>
      <c r="V29" s="5">
        <v>176013</v>
      </c>
      <c r="W29" s="5">
        <v>737015</v>
      </c>
      <c r="X29" s="12">
        <f t="shared" si="3"/>
        <v>2988654</v>
      </c>
      <c r="Y29" s="5">
        <v>982705</v>
      </c>
      <c r="Z29" s="5">
        <v>435771</v>
      </c>
      <c r="AA29" s="5">
        <v>408570</v>
      </c>
      <c r="AB29" s="111">
        <v>1161608</v>
      </c>
      <c r="AC29" s="12">
        <f t="shared" si="4"/>
        <v>11309688</v>
      </c>
      <c r="AD29" s="12">
        <f t="shared" si="5"/>
        <v>5378292</v>
      </c>
      <c r="AE29" s="16">
        <v>736584</v>
      </c>
      <c r="AF29" s="16">
        <v>708331</v>
      </c>
      <c r="AG29" s="16">
        <v>3933377</v>
      </c>
      <c r="AH29" s="12">
        <f t="shared" si="6"/>
        <v>3050382</v>
      </c>
      <c r="AI29" s="16">
        <v>541273</v>
      </c>
      <c r="AJ29" s="16">
        <v>455347</v>
      </c>
      <c r="AK29" s="16">
        <v>2053762</v>
      </c>
      <c r="AL29" s="98">
        <f t="shared" si="7"/>
        <v>2881014</v>
      </c>
      <c r="AM29" s="16">
        <v>685332</v>
      </c>
      <c r="AN29" s="16">
        <v>96920</v>
      </c>
      <c r="AO29" s="16">
        <v>2098762</v>
      </c>
      <c r="AP29" s="12">
        <f t="shared" si="8"/>
        <v>13467629</v>
      </c>
      <c r="AQ29" s="16">
        <v>284110</v>
      </c>
      <c r="AR29" s="99">
        <v>7876316</v>
      </c>
      <c r="AS29" s="100">
        <v>5307203</v>
      </c>
      <c r="AT29" s="114">
        <f t="shared" si="9"/>
        <v>88928904</v>
      </c>
      <c r="AU29" s="102"/>
      <c r="AV29" s="103">
        <f t="shared" si="10"/>
        <v>75461275</v>
      </c>
      <c r="AW29" s="12">
        <f t="shared" si="11"/>
        <v>472793</v>
      </c>
      <c r="AX29" s="111">
        <v>472793</v>
      </c>
      <c r="AY29" s="12">
        <f t="shared" si="18"/>
        <v>2495206</v>
      </c>
      <c r="AZ29" s="104">
        <v>270483</v>
      </c>
      <c r="BA29" s="104">
        <v>1320780</v>
      </c>
      <c r="BB29" s="105">
        <v>903943</v>
      </c>
      <c r="BC29" s="12">
        <f t="shared" si="19"/>
        <v>161259</v>
      </c>
      <c r="BD29" s="104">
        <v>161259</v>
      </c>
      <c r="BE29" s="97">
        <f t="shared" si="20"/>
        <v>1055262</v>
      </c>
      <c r="BF29" s="111">
        <v>90133</v>
      </c>
      <c r="BG29" s="115">
        <v>965129</v>
      </c>
      <c r="BH29" s="29">
        <f t="shared" si="21"/>
        <v>64089</v>
      </c>
      <c r="BI29" s="5">
        <v>64089</v>
      </c>
      <c r="BJ29" s="12">
        <f>SUM(BK29:BN29)</f>
        <v>3464040</v>
      </c>
      <c r="BK29" s="111">
        <v>353952</v>
      </c>
      <c r="BL29" s="111">
        <v>611397</v>
      </c>
      <c r="BM29" s="111">
        <v>1914984</v>
      </c>
      <c r="BN29" s="111">
        <v>583707</v>
      </c>
      <c r="BO29" s="12">
        <f t="shared" si="12"/>
        <v>4303837</v>
      </c>
      <c r="BP29" s="111">
        <v>2232224</v>
      </c>
      <c r="BQ29" s="5">
        <v>1251487</v>
      </c>
      <c r="BR29" s="116">
        <f t="shared" si="23"/>
        <v>820126</v>
      </c>
      <c r="BS29" s="111">
        <v>70272</v>
      </c>
      <c r="BT29" s="111">
        <v>16162</v>
      </c>
      <c r="BU29" s="117">
        <v>733692</v>
      </c>
      <c r="BV29" s="118">
        <f>AW29+AY29+BC29+BE29+BH29+BJ29+BO29</f>
        <v>12016486</v>
      </c>
      <c r="BW29" s="114">
        <f>AT29+BV29</f>
        <v>100945390</v>
      </c>
      <c r="BX29" s="119"/>
      <c r="BY29" s="17"/>
      <c r="BZ29" s="114">
        <f t="shared" si="13"/>
        <v>100945390</v>
      </c>
      <c r="CA29" s="115">
        <v>0</v>
      </c>
      <c r="CB29" s="114">
        <f t="shared" si="14"/>
        <v>100945390</v>
      </c>
    </row>
    <row r="30" spans="1:80" ht="22.5" customHeight="1" thickBot="1">
      <c r="A30" s="69" t="s">
        <v>46</v>
      </c>
      <c r="B30" s="122">
        <f t="shared" si="0"/>
        <v>13704482</v>
      </c>
      <c r="C30" s="123">
        <v>13704482</v>
      </c>
      <c r="D30" s="18">
        <f t="shared" si="15"/>
        <v>57146523</v>
      </c>
      <c r="E30" s="124">
        <v>9309800</v>
      </c>
      <c r="F30" s="124">
        <v>7547871</v>
      </c>
      <c r="G30" s="124">
        <v>8383273</v>
      </c>
      <c r="H30" s="12">
        <f t="shared" si="16"/>
        <v>20852878</v>
      </c>
      <c r="I30" s="6">
        <v>12600557</v>
      </c>
      <c r="J30" s="6">
        <v>5296014</v>
      </c>
      <c r="K30" s="6">
        <v>2956307</v>
      </c>
      <c r="L30" s="123">
        <v>6899830</v>
      </c>
      <c r="M30" s="123">
        <v>4152871</v>
      </c>
      <c r="N30" s="125">
        <f t="shared" si="1"/>
        <v>4258362</v>
      </c>
      <c r="O30" s="6">
        <v>4258362</v>
      </c>
      <c r="P30" s="29">
        <f t="shared" si="17"/>
        <v>6357267</v>
      </c>
      <c r="Q30" s="6">
        <v>272680</v>
      </c>
      <c r="R30" s="6">
        <v>3016758</v>
      </c>
      <c r="S30" s="6">
        <v>1274817</v>
      </c>
      <c r="T30" s="123">
        <v>1793012</v>
      </c>
      <c r="U30" s="18">
        <f t="shared" si="2"/>
        <v>962708</v>
      </c>
      <c r="V30" s="6">
        <v>193770</v>
      </c>
      <c r="W30" s="6">
        <v>768938</v>
      </c>
      <c r="X30" s="18">
        <f t="shared" si="3"/>
        <v>4438373</v>
      </c>
      <c r="Y30" s="6">
        <v>1300363</v>
      </c>
      <c r="Z30" s="6">
        <v>616318</v>
      </c>
      <c r="AA30" s="6">
        <v>493675</v>
      </c>
      <c r="AB30" s="123">
        <v>2028017</v>
      </c>
      <c r="AC30" s="18">
        <f t="shared" si="4"/>
        <v>17629804</v>
      </c>
      <c r="AD30" s="18">
        <f t="shared" si="5"/>
        <v>8691134</v>
      </c>
      <c r="AE30" s="19">
        <v>1422289</v>
      </c>
      <c r="AF30" s="19">
        <v>1252735</v>
      </c>
      <c r="AG30" s="19">
        <v>6016110</v>
      </c>
      <c r="AH30" s="18">
        <f t="shared" si="6"/>
        <v>4704959</v>
      </c>
      <c r="AI30" s="19">
        <v>985844</v>
      </c>
      <c r="AJ30" s="19">
        <v>773318</v>
      </c>
      <c r="AK30" s="19">
        <v>2945797</v>
      </c>
      <c r="AL30" s="126">
        <f t="shared" si="7"/>
        <v>4233711</v>
      </c>
      <c r="AM30" s="19">
        <v>949750</v>
      </c>
      <c r="AN30" s="19">
        <v>177067</v>
      </c>
      <c r="AO30" s="19">
        <v>3106894</v>
      </c>
      <c r="AP30" s="18">
        <f t="shared" si="8"/>
        <v>13441425</v>
      </c>
      <c r="AQ30" s="19">
        <v>495350</v>
      </c>
      <c r="AR30" s="127">
        <v>5212876</v>
      </c>
      <c r="AS30" s="128">
        <v>7733199</v>
      </c>
      <c r="AT30" s="114">
        <f t="shared" si="9"/>
        <v>117938944</v>
      </c>
      <c r="AU30" s="102"/>
      <c r="AV30" s="126">
        <f t="shared" si="10"/>
        <v>104497519</v>
      </c>
      <c r="AW30" s="18">
        <f t="shared" si="11"/>
        <v>473145</v>
      </c>
      <c r="AX30" s="123">
        <v>473145</v>
      </c>
      <c r="AY30" s="18">
        <f t="shared" si="18"/>
        <v>2546657</v>
      </c>
      <c r="AZ30" s="129">
        <v>408769</v>
      </c>
      <c r="BA30" s="129">
        <v>604640</v>
      </c>
      <c r="BB30" s="130">
        <v>1533248</v>
      </c>
      <c r="BC30" s="18">
        <f t="shared" si="19"/>
        <v>207396</v>
      </c>
      <c r="BD30" s="131">
        <v>207396</v>
      </c>
      <c r="BE30" s="97">
        <f t="shared" si="20"/>
        <v>1577158</v>
      </c>
      <c r="BF30" s="123">
        <v>118604</v>
      </c>
      <c r="BG30" s="132">
        <v>1458554</v>
      </c>
      <c r="BH30" s="29">
        <f t="shared" si="21"/>
        <v>64137</v>
      </c>
      <c r="BI30" s="6">
        <v>64137</v>
      </c>
      <c r="BJ30" s="18">
        <f t="shared" si="22"/>
        <v>4648657</v>
      </c>
      <c r="BK30" s="123">
        <v>498799</v>
      </c>
      <c r="BL30" s="123">
        <v>1006324</v>
      </c>
      <c r="BM30" s="123">
        <v>2642830</v>
      </c>
      <c r="BN30" s="123">
        <v>500704</v>
      </c>
      <c r="BO30" s="18">
        <f t="shared" si="12"/>
        <v>7317237</v>
      </c>
      <c r="BP30" s="123">
        <v>4108751</v>
      </c>
      <c r="BQ30" s="6">
        <v>2123189</v>
      </c>
      <c r="BR30" s="133">
        <f t="shared" si="23"/>
        <v>1085297</v>
      </c>
      <c r="BS30" s="123">
        <v>95823</v>
      </c>
      <c r="BT30" s="123">
        <v>41959</v>
      </c>
      <c r="BU30" s="134">
        <v>947515</v>
      </c>
      <c r="BV30" s="135">
        <f>AW30+AY30+BC30+BE30+BH30+BJ30+BO30</f>
        <v>16834387</v>
      </c>
      <c r="BW30" s="136">
        <f>AT30+BV30</f>
        <v>134773331</v>
      </c>
      <c r="BX30" s="137"/>
      <c r="BY30" s="20"/>
      <c r="BZ30" s="136">
        <f t="shared" si="13"/>
        <v>134773331</v>
      </c>
      <c r="CA30" s="132">
        <v>0</v>
      </c>
      <c r="CB30" s="136">
        <f t="shared" si="14"/>
        <v>134773331</v>
      </c>
    </row>
    <row r="31" spans="1:80" ht="22.5" customHeight="1" thickBot="1" thickTop="1">
      <c r="A31" s="138" t="s">
        <v>47</v>
      </c>
      <c r="B31" s="24">
        <f aca="true" t="shared" si="24" ref="B31:M31">SUM(B8:B30)</f>
        <v>222797651</v>
      </c>
      <c r="C31" s="22">
        <f t="shared" si="24"/>
        <v>222797651</v>
      </c>
      <c r="D31" s="22">
        <f t="shared" si="24"/>
        <v>737359243</v>
      </c>
      <c r="E31" s="22">
        <f t="shared" si="24"/>
        <v>120476303</v>
      </c>
      <c r="F31" s="22">
        <f t="shared" si="24"/>
        <v>111389640</v>
      </c>
      <c r="G31" s="22">
        <f t="shared" si="24"/>
        <v>99906186</v>
      </c>
      <c r="H31" s="22">
        <f t="shared" si="24"/>
        <v>268468604</v>
      </c>
      <c r="I31" s="22">
        <f t="shared" si="24"/>
        <v>134074659</v>
      </c>
      <c r="J31" s="22">
        <f t="shared" si="24"/>
        <v>103060698</v>
      </c>
      <c r="K31" s="22">
        <f t="shared" si="24"/>
        <v>31333247</v>
      </c>
      <c r="L31" s="21">
        <f t="shared" si="24"/>
        <v>71832580</v>
      </c>
      <c r="M31" s="21">
        <f t="shared" si="24"/>
        <v>65285930</v>
      </c>
      <c r="N31" s="139">
        <f aca="true" t="shared" si="25" ref="N31:T31">SUM(N8:N30)</f>
        <v>63728814</v>
      </c>
      <c r="O31" s="140">
        <f t="shared" si="25"/>
        <v>63728814</v>
      </c>
      <c r="P31" s="22">
        <f t="shared" si="25"/>
        <v>95409334</v>
      </c>
      <c r="Q31" s="22">
        <f t="shared" si="25"/>
        <v>4470176</v>
      </c>
      <c r="R31" s="22">
        <f t="shared" si="25"/>
        <v>42461683</v>
      </c>
      <c r="S31" s="22">
        <f t="shared" si="25"/>
        <v>20711045</v>
      </c>
      <c r="T31" s="21">
        <f t="shared" si="25"/>
        <v>27766430</v>
      </c>
      <c r="U31" s="22">
        <f aca="true" t="shared" si="26" ref="U31:AB31">SUM(U8:U30)</f>
        <v>20104822</v>
      </c>
      <c r="V31" s="22">
        <f t="shared" si="26"/>
        <v>3510643</v>
      </c>
      <c r="W31" s="22">
        <f t="shared" si="26"/>
        <v>16594179</v>
      </c>
      <c r="X31" s="22">
        <f t="shared" si="26"/>
        <v>62746650</v>
      </c>
      <c r="Y31" s="22">
        <f t="shared" si="26"/>
        <v>23930630</v>
      </c>
      <c r="Z31" s="22">
        <f t="shared" si="26"/>
        <v>8984413</v>
      </c>
      <c r="AA31" s="22">
        <f t="shared" si="26"/>
        <v>8143328</v>
      </c>
      <c r="AB31" s="21">
        <f t="shared" si="26"/>
        <v>21688279</v>
      </c>
      <c r="AC31" s="22">
        <f>SUM(AC8:AC30)</f>
        <v>205899575</v>
      </c>
      <c r="AD31" s="22">
        <f>SUM(AD8:AD30)</f>
        <v>92844527</v>
      </c>
      <c r="AE31" s="22">
        <f>SUM(AE8:AE30)</f>
        <v>12607672</v>
      </c>
      <c r="AF31" s="22">
        <f>SUM(AF8:AF30)</f>
        <v>12647763</v>
      </c>
      <c r="AG31" s="22">
        <f>SUM(AG8:AG30)</f>
        <v>67589092</v>
      </c>
      <c r="AH31" s="22">
        <f aca="true" t="shared" si="27" ref="AH31:AT31">SUM(AH8:AH30)</f>
        <v>48059515</v>
      </c>
      <c r="AI31" s="22">
        <f t="shared" si="27"/>
        <v>8293715</v>
      </c>
      <c r="AJ31" s="22">
        <f t="shared" si="27"/>
        <v>6888857</v>
      </c>
      <c r="AK31" s="141">
        <f t="shared" si="27"/>
        <v>32876943</v>
      </c>
      <c r="AL31" s="22">
        <f t="shared" si="27"/>
        <v>64995533</v>
      </c>
      <c r="AM31" s="140">
        <f t="shared" si="27"/>
        <v>13714074</v>
      </c>
      <c r="AN31" s="140">
        <f t="shared" si="27"/>
        <v>6649832</v>
      </c>
      <c r="AO31" s="140">
        <f t="shared" si="27"/>
        <v>44631627</v>
      </c>
      <c r="AP31" s="21">
        <f t="shared" si="27"/>
        <v>199067651</v>
      </c>
      <c r="AQ31" s="21">
        <f t="shared" si="27"/>
        <v>10000612</v>
      </c>
      <c r="AR31" s="21">
        <f t="shared" si="27"/>
        <v>80003011</v>
      </c>
      <c r="AS31" s="24">
        <f t="shared" si="27"/>
        <v>109064028</v>
      </c>
      <c r="AT31" s="142">
        <f t="shared" si="27"/>
        <v>1607113740</v>
      </c>
      <c r="AU31" s="102"/>
      <c r="AV31" s="21">
        <f>SUM(AV8:AV30)</f>
        <v>1408046089</v>
      </c>
      <c r="AW31" s="22">
        <f aca="true" t="shared" si="28" ref="AW31:BD31">SUM(AW8:AW30)</f>
        <v>10573107</v>
      </c>
      <c r="AX31" s="22">
        <f t="shared" si="28"/>
        <v>10573107</v>
      </c>
      <c r="AY31" s="143">
        <f>SUM(AY8:AY30)</f>
        <v>34538092</v>
      </c>
      <c r="AZ31" s="22">
        <f>SUM(AZ8:AZ30)</f>
        <v>5287029</v>
      </c>
      <c r="BA31" s="22">
        <f>SUM(BA8:BA30)</f>
        <v>12497656</v>
      </c>
      <c r="BB31" s="22">
        <f>SUM(BB8:BB30)</f>
        <v>16753407</v>
      </c>
      <c r="BC31" s="22">
        <f t="shared" si="28"/>
        <v>4007503</v>
      </c>
      <c r="BD31" s="140">
        <f t="shared" si="28"/>
        <v>4007503</v>
      </c>
      <c r="BE31" s="144">
        <f>SUM(BE8:BE30)</f>
        <v>22344854</v>
      </c>
      <c r="BF31" s="21">
        <f>SUM(BF8:BF30)</f>
        <v>2967402</v>
      </c>
      <c r="BG31" s="145">
        <f>SUM(BG8:BG30)</f>
        <v>19377452</v>
      </c>
      <c r="BH31" s="22">
        <f>SUM(BH8:BH30)</f>
        <v>1433226</v>
      </c>
      <c r="BI31" s="22">
        <f>SUM(BI8:BI30)</f>
        <v>1433226</v>
      </c>
      <c r="BJ31" s="143">
        <f>SUM(BK31:BN31)</f>
        <v>59214030</v>
      </c>
      <c r="BK31" s="22">
        <f>SUM(BK8:BK30)</f>
        <v>7311343</v>
      </c>
      <c r="BL31" s="22">
        <f>SUM(BL8:BL30)</f>
        <v>11977319</v>
      </c>
      <c r="BM31" s="22">
        <f>SUM(BM8:BM30)</f>
        <v>24209991</v>
      </c>
      <c r="BN31" s="21">
        <f>SUM(BN8:BN30)</f>
        <v>15715377</v>
      </c>
      <c r="BO31" s="22">
        <f aca="true" t="shared" si="29" ref="BO31:BV31">SUM(BO8:BO30)</f>
        <v>79368690</v>
      </c>
      <c r="BP31" s="22">
        <f t="shared" si="29"/>
        <v>40097997</v>
      </c>
      <c r="BQ31" s="22">
        <f t="shared" si="29"/>
        <v>20637764</v>
      </c>
      <c r="BR31" s="24">
        <f t="shared" si="29"/>
        <v>18632929</v>
      </c>
      <c r="BS31" s="22">
        <f t="shared" si="29"/>
        <v>1418439</v>
      </c>
      <c r="BT31" s="22">
        <f t="shared" si="29"/>
        <v>1410659</v>
      </c>
      <c r="BU31" s="24">
        <f t="shared" si="29"/>
        <v>15803831</v>
      </c>
      <c r="BV31" s="146">
        <f t="shared" si="29"/>
        <v>211479502</v>
      </c>
      <c r="BW31" s="142">
        <f aca="true" t="shared" si="30" ref="BW31:CB31">SUM(BW8:BW30)</f>
        <v>1818593242</v>
      </c>
      <c r="BX31" s="144">
        <f t="shared" si="30"/>
        <v>0</v>
      </c>
      <c r="BY31" s="23">
        <f t="shared" si="30"/>
        <v>0</v>
      </c>
      <c r="BZ31" s="142">
        <f t="shared" si="30"/>
        <v>1818593242</v>
      </c>
      <c r="CA31" s="144">
        <f t="shared" si="30"/>
        <v>0</v>
      </c>
      <c r="CB31" s="142">
        <f t="shared" si="30"/>
        <v>1818593242</v>
      </c>
    </row>
    <row r="32" ht="23.25" customHeight="1" thickTop="1"/>
    <row r="33" spans="46:74" ht="17.25">
      <c r="AT33" s="149"/>
      <c r="BV33" s="147"/>
    </row>
  </sheetData>
  <sheetProtection/>
  <printOptions/>
  <pageMargins left="0.5118110236220472" right="0.2362204724409449" top="1.1023622047244095" bottom="0.2362204724409449" header="0.7480314960629921" footer="0.1968503937007874"/>
  <pageSetup horizontalDpi="200" verticalDpi="200" orientation="landscape" paperSize="9" scale="80" r:id="rId1"/>
  <headerFooter alignWithMargins="0">
    <oddHeader xml:space="preserve">&amp;R </oddHeader>
  </headerFooter>
  <colBreaks count="8" manualBreakCount="8">
    <brk id="13" max="30" man="1"/>
    <brk id="20" max="30" man="1"/>
    <brk id="28" max="30" man="1"/>
    <brk id="41" max="30" man="1"/>
    <brk id="48" max="30" man="1"/>
    <brk id="56" max="30" man="1"/>
    <brk id="66" max="30" man="1"/>
    <brk id="7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総務局行政部</dc:creator>
  <cp:keywords/>
  <dc:description/>
  <cp:lastModifiedBy>KUCHOKAI326</cp:lastModifiedBy>
  <cp:lastPrinted>2014-05-12T02:08:14Z</cp:lastPrinted>
  <dcterms:created xsi:type="dcterms:W3CDTF">1998-04-09T04:20:05Z</dcterms:created>
  <dcterms:modified xsi:type="dcterms:W3CDTF">2014-05-12T02:08:56Z</dcterms:modified>
  <cp:category/>
  <cp:version/>
  <cp:contentType/>
  <cp:contentStatus/>
</cp:coreProperties>
</file>