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521" windowWidth="9420" windowHeight="11325" activeTab="0"/>
  </bookViews>
  <sheets>
    <sheet name="区別・費目別算定結果" sheetId="1" r:id="rId1"/>
  </sheets>
  <definedNames>
    <definedName name="_xlnm.Print_Area" localSheetId="0">'区別・費目別算定結果'!$A$1:$CB$31</definedName>
    <definedName name="_xlnm.Print_Titles" localSheetId="0">'区別・費目別算定結果'!$A:$A,'区別・費目別算定結果'!$1:$31</definedName>
  </definedNames>
  <calcPr fullCalcOnLoad="1"/>
</workbook>
</file>

<file path=xl/sharedStrings.xml><?xml version="1.0" encoding="utf-8"?>
<sst xmlns="http://schemas.openxmlformats.org/spreadsheetml/2006/main" count="157" uniqueCount="121">
  <si>
    <t xml:space="preserve">  基    準    財    政    需    要    額</t>
  </si>
  <si>
    <t xml:space="preserve">    経      常      的      経      費</t>
  </si>
  <si>
    <t>民  生  費</t>
  </si>
  <si>
    <t>衛  生  費</t>
  </si>
  <si>
    <t>経済労働費</t>
  </si>
  <si>
    <t>土  木  費</t>
  </si>
  <si>
    <t>教  育  費</t>
  </si>
  <si>
    <t>社会福祉費</t>
  </si>
  <si>
    <t>老人福祉費</t>
  </si>
  <si>
    <t>生活保護費</t>
  </si>
  <si>
    <t>児童福祉費</t>
  </si>
  <si>
    <t>建築公害費</t>
  </si>
  <si>
    <t>都市整備費</t>
  </si>
  <si>
    <t>公  園  費</t>
  </si>
  <si>
    <t>区立保育所</t>
  </si>
  <si>
    <t>私立保育所</t>
  </si>
  <si>
    <t>児  童  数</t>
  </si>
  <si>
    <t>学  級  数</t>
  </si>
  <si>
    <t>学  校  数</t>
  </si>
  <si>
    <t>港</t>
  </si>
  <si>
    <t>北</t>
  </si>
  <si>
    <t xml:space="preserve">    投      資      的      経      費</t>
  </si>
  <si>
    <t>その他諸費</t>
  </si>
  <si>
    <t>錯  誤  額</t>
  </si>
  <si>
    <t>公  債  費</t>
  </si>
  <si>
    <t>財  産  費</t>
  </si>
  <si>
    <t>その他行政費</t>
  </si>
  <si>
    <t>中央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</si>
  <si>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</si>
  <si>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</si>
  <si>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</si>
  <si>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</si>
  <si>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</si>
  <si>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</si>
  <si>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</si>
  <si>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</si>
  <si>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</si>
  <si>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</si>
  <si>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</si>
  <si>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</si>
  <si>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</si>
  <si>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荒川</t>
  </si>
  <si>
    <t>板橋</t>
  </si>
  <si>
    <t>練馬</t>
  </si>
  <si>
    <t>足立</t>
  </si>
  <si>
    <t>葛飾</t>
  </si>
  <si>
    <t>江戸川</t>
  </si>
  <si>
    <t>計</t>
  </si>
  <si>
    <t>退職手当</t>
  </si>
  <si>
    <t>千代田</t>
  </si>
  <si>
    <t>№２</t>
  </si>
  <si>
    <t>民生費</t>
  </si>
  <si>
    <t>社会福祉費</t>
  </si>
  <si>
    <t>経      常      的      経      費</t>
  </si>
  <si>
    <t>基    準    財    政    需    要    額</t>
  </si>
  <si>
    <t>衛生費</t>
  </si>
  <si>
    <t>№３</t>
  </si>
  <si>
    <t>№９</t>
  </si>
  <si>
    <t>(B)</t>
  </si>
  <si>
    <t>土  木  費</t>
  </si>
  <si>
    <t>№４</t>
  </si>
  <si>
    <t>教  育  費</t>
  </si>
  <si>
    <t>小学校費</t>
  </si>
  <si>
    <t>中学校費</t>
  </si>
  <si>
    <t>生徒数</t>
  </si>
  <si>
    <t>学級数</t>
  </si>
  <si>
    <t>№５</t>
  </si>
  <si>
    <t>№６</t>
  </si>
  <si>
    <t>(A)</t>
  </si>
  <si>
    <t>投      資      的      経      費</t>
  </si>
  <si>
    <t>№７</t>
  </si>
  <si>
    <t>№８</t>
  </si>
  <si>
    <t>(D)</t>
  </si>
  <si>
    <t>(G)</t>
  </si>
  <si>
    <t>総     計</t>
  </si>
  <si>
    <t>№１０</t>
  </si>
  <si>
    <t>議会総務費</t>
  </si>
  <si>
    <t>国民健康保険</t>
  </si>
  <si>
    <t>事業助成費</t>
  </si>
  <si>
    <t>清掃費</t>
  </si>
  <si>
    <t>清掃総務費</t>
  </si>
  <si>
    <t>収集作業費</t>
  </si>
  <si>
    <t>収集車両費</t>
  </si>
  <si>
    <t>処理処分費</t>
  </si>
  <si>
    <t>生活経済費</t>
  </si>
  <si>
    <t>産業経済費</t>
  </si>
  <si>
    <t>議会総務費</t>
  </si>
  <si>
    <t>議会総務費</t>
  </si>
  <si>
    <t>処理処分費</t>
  </si>
  <si>
    <t>都市整備費</t>
  </si>
  <si>
    <t>投資的経費</t>
  </si>
  <si>
    <t>財源対策経費</t>
  </si>
  <si>
    <t>その他諸費以外</t>
  </si>
  <si>
    <t>経常的経費計</t>
  </si>
  <si>
    <t>（参考）</t>
  </si>
  <si>
    <t>道路橋りょう費</t>
  </si>
  <si>
    <t>道路橋りょう費</t>
  </si>
  <si>
    <t>18歳未満人口</t>
  </si>
  <si>
    <t>児童生徒数</t>
  </si>
  <si>
    <t>幼稚園数</t>
  </si>
  <si>
    <t>人口</t>
  </si>
  <si>
    <t>園児数</t>
  </si>
  <si>
    <t>その他の教育費</t>
  </si>
  <si>
    <t>区　名</t>
  </si>
  <si>
    <t>経常的経費計</t>
  </si>
  <si>
    <t>投資的経費計</t>
  </si>
  <si>
    <t>(A)+(B)=(C)</t>
  </si>
  <si>
    <t>(C)+(D)+(E)=(F)</t>
  </si>
  <si>
    <t>(F)+(G)=(H)</t>
  </si>
  <si>
    <t>単位費用分計</t>
  </si>
  <si>
    <t>(条例16条)</t>
  </si>
  <si>
    <t>合    計</t>
  </si>
  <si>
    <t>（単位：千円）</t>
  </si>
  <si>
    <t>(条例9条)</t>
  </si>
  <si>
    <t>（算出資料との</t>
  </si>
  <si>
    <t>突合不要）</t>
  </si>
  <si>
    <t>(12年改正条例</t>
  </si>
  <si>
    <t>附則4項)  (E)</t>
  </si>
  <si>
    <t>後期高齢者医療</t>
  </si>
  <si>
    <t>制度事業助成費</t>
  </si>
  <si>
    <t>平成24年度　都区財政調整　区別算定結果　（再調整）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</si>
</sst>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△ &quot;#,##0"/>
    <numFmt numFmtId="178" formatCode="#,##0.00;&quot;△ &quot;#,##0.00"/>
    <numFmt numFmtId="179" formatCode="#,##0_);[Red]\(#,##0\)"/>
    <numFmt numFmtId="180" formatCode="#,##0;&quot;▲ &quot;#,##0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0.0%"/>
  </numFmts>
  <fonts count="46">
    <font>
      <sz val="14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1"/>
      <color indexed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double"/>
      <bottom style="thin"/>
    </border>
    <border>
      <left style="thin">
        <color indexed="8"/>
      </left>
      <right style="thin"/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double">
        <color indexed="8"/>
      </left>
      <right style="double">
        <color indexed="8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37" fontId="3" fillId="0" borderId="13" xfId="0" applyNumberFormat="1" applyFont="1" applyFill="1" applyBorder="1" applyAlignment="1" applyProtection="1">
      <alignment vertical="center"/>
      <protection/>
    </xf>
    <xf numFmtId="37" fontId="3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37" fontId="3" fillId="0" borderId="15" xfId="0" applyNumberFormat="1" applyFont="1" applyFill="1" applyBorder="1" applyAlignment="1" applyProtection="1">
      <alignment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37" fontId="5" fillId="0" borderId="10" xfId="0" applyNumberFormat="1" applyFont="1" applyFill="1" applyBorder="1" applyAlignment="1" applyProtection="1">
      <alignment vertical="center"/>
      <protection/>
    </xf>
    <xf numFmtId="37" fontId="3" fillId="0" borderId="16" xfId="0" applyNumberFormat="1" applyFont="1" applyFill="1" applyBorder="1" applyAlignment="1" applyProtection="1">
      <alignment vertical="center"/>
      <protection/>
    </xf>
    <xf numFmtId="177" fontId="3" fillId="0" borderId="10" xfId="0" applyNumberFormat="1" applyFont="1" applyFill="1" applyBorder="1" applyAlignment="1" applyProtection="1">
      <alignment vertical="center"/>
      <protection/>
    </xf>
    <xf numFmtId="37" fontId="5" fillId="0" borderId="17" xfId="0" applyNumberFormat="1" applyFont="1" applyFill="1" applyBorder="1" applyAlignment="1" applyProtection="1">
      <alignment vertical="center"/>
      <protection/>
    </xf>
    <xf numFmtId="37" fontId="5" fillId="0" borderId="18" xfId="0" applyNumberFormat="1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 applyProtection="1">
      <alignment vertical="center"/>
      <protection/>
    </xf>
    <xf numFmtId="37" fontId="5" fillId="0" borderId="19" xfId="0" applyNumberFormat="1" applyFont="1" applyFill="1" applyBorder="1" applyAlignment="1" applyProtection="1">
      <alignment vertical="center"/>
      <protection/>
    </xf>
    <xf numFmtId="177" fontId="3" fillId="0" borderId="20" xfId="0" applyNumberFormat="1" applyFont="1" applyFill="1" applyBorder="1" applyAlignment="1" applyProtection="1">
      <alignment vertical="center"/>
      <protection/>
    </xf>
    <xf numFmtId="177" fontId="3" fillId="0" borderId="2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22" xfId="0" applyFont="1" applyFill="1" applyBorder="1" applyAlignment="1" applyProtection="1">
      <alignment horizontal="center" vertical="center"/>
      <protection/>
    </xf>
    <xf numFmtId="37" fontId="5" fillId="0" borderId="23" xfId="0" applyNumberFormat="1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horizontal="distributed" vertical="center"/>
      <protection/>
    </xf>
    <xf numFmtId="177" fontId="3" fillId="0" borderId="23" xfId="0" applyNumberFormat="1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 horizontal="centerContinuous" vertical="center"/>
      <protection/>
    </xf>
    <xf numFmtId="0" fontId="3" fillId="0" borderId="26" xfId="0" applyFont="1" applyFill="1" applyBorder="1" applyAlignment="1" applyProtection="1">
      <alignment horizontal="centerContinuous"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Continuous" vertical="center"/>
      <protection/>
    </xf>
    <xf numFmtId="0" fontId="0" fillId="0" borderId="27" xfId="0" applyFill="1" applyBorder="1" applyAlignment="1">
      <alignment horizontal="centerContinuous" vertical="center"/>
    </xf>
    <xf numFmtId="0" fontId="0" fillId="0" borderId="28" xfId="0" applyFill="1" applyBorder="1" applyAlignment="1">
      <alignment horizontal="centerContinuous" vertical="center"/>
    </xf>
    <xf numFmtId="0" fontId="3" fillId="0" borderId="29" xfId="0" applyFont="1" applyFill="1" applyBorder="1" applyAlignment="1" applyProtection="1">
      <alignment horizontal="centerContinuous" vertical="center"/>
      <protection/>
    </xf>
    <xf numFmtId="0" fontId="0" fillId="0" borderId="30" xfId="0" applyFill="1" applyBorder="1" applyAlignment="1">
      <alignment horizontal="centerContinuous" vertical="center"/>
    </xf>
    <xf numFmtId="0" fontId="0" fillId="0" borderId="31" xfId="0" applyFill="1" applyBorder="1" applyAlignment="1">
      <alignment horizontal="centerContinuous" vertical="center"/>
    </xf>
    <xf numFmtId="0" fontId="0" fillId="0" borderId="32" xfId="0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3" fillId="0" borderId="20" xfId="0" applyFont="1" applyFill="1" applyBorder="1" applyAlignment="1" applyProtection="1">
      <alignment horizontal="centerContinuous" vertical="center"/>
      <protection/>
    </xf>
    <xf numFmtId="0" fontId="0" fillId="0" borderId="34" xfId="0" applyFill="1" applyBorder="1" applyAlignment="1">
      <alignment horizontal="centerContinuous" vertical="center"/>
    </xf>
    <xf numFmtId="0" fontId="0" fillId="0" borderId="35" xfId="0" applyFill="1" applyBorder="1" applyAlignment="1">
      <alignment horizontal="centerContinuous" vertical="center"/>
    </xf>
    <xf numFmtId="0" fontId="0" fillId="0" borderId="36" xfId="0" applyFill="1" applyBorder="1" applyAlignment="1">
      <alignment horizontal="centerContinuous" vertical="center"/>
    </xf>
    <xf numFmtId="0" fontId="0" fillId="0" borderId="37" xfId="0" applyFill="1" applyBorder="1" applyAlignment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>
      <alignment horizontal="centerContinuous" vertical="center"/>
    </xf>
    <xf numFmtId="0" fontId="7" fillId="0" borderId="39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40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0" fontId="3" fillId="0" borderId="41" xfId="0" applyFont="1" applyFill="1" applyBorder="1" applyAlignment="1" applyProtection="1">
      <alignment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3" fillId="0" borderId="43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10" fillId="0" borderId="44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3" fillId="0" borderId="37" xfId="0" applyFont="1" applyFill="1" applyBorder="1" applyAlignment="1" applyProtection="1">
      <alignment horizontal="distributed" vertical="center"/>
      <protection/>
    </xf>
    <xf numFmtId="0" fontId="9" fillId="0" borderId="44" xfId="0" applyFont="1" applyFill="1" applyBorder="1" applyAlignment="1" applyProtection="1">
      <alignment vertical="center"/>
      <protection/>
    </xf>
    <xf numFmtId="0" fontId="7" fillId="0" borderId="42" xfId="0" applyFont="1" applyFill="1" applyBorder="1" applyAlignment="1" applyProtection="1">
      <alignment vertical="center"/>
      <protection/>
    </xf>
    <xf numFmtId="0" fontId="0" fillId="0" borderId="46" xfId="0" applyFill="1" applyBorder="1" applyAlignment="1">
      <alignment horizontal="center" vertical="center"/>
    </xf>
    <xf numFmtId="0" fontId="3" fillId="0" borderId="32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horizontal="distributed" vertical="center"/>
      <protection/>
    </xf>
    <xf numFmtId="0" fontId="9" fillId="0" borderId="32" xfId="0" applyFont="1" applyFill="1" applyBorder="1" applyAlignment="1" applyProtection="1">
      <alignment horizontal="distributed" vertical="center"/>
      <protection/>
    </xf>
    <xf numFmtId="0" fontId="3" fillId="0" borderId="43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44" xfId="0" applyFont="1" applyFill="1" applyBorder="1" applyAlignment="1" applyProtection="1">
      <alignment horizontal="distributed" vertical="center"/>
      <protection/>
    </xf>
    <xf numFmtId="0" fontId="3" fillId="0" borderId="47" xfId="0" applyFont="1" applyFill="1" applyBorder="1" applyAlignment="1" applyProtection="1">
      <alignment horizontal="distributed" vertical="center"/>
      <protection/>
    </xf>
    <xf numFmtId="0" fontId="3" fillId="0" borderId="48" xfId="0" applyFont="1" applyFill="1" applyBorder="1" applyAlignment="1" applyProtection="1">
      <alignment horizontal="distributed" vertical="center"/>
      <protection/>
    </xf>
    <xf numFmtId="0" fontId="3" fillId="0" borderId="42" xfId="0" applyFont="1" applyFill="1" applyBorder="1" applyAlignment="1" applyProtection="1">
      <alignment horizontal="right" vertical="center"/>
      <protection/>
    </xf>
    <xf numFmtId="0" fontId="3" fillId="0" borderId="37" xfId="0" applyFont="1" applyFill="1" applyBorder="1" applyAlignment="1" applyProtection="1">
      <alignment horizontal="right" vertical="center"/>
      <protection/>
    </xf>
    <xf numFmtId="0" fontId="3" fillId="0" borderId="4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distributed" vertical="center"/>
      <protection/>
    </xf>
    <xf numFmtId="37" fontId="5" fillId="0" borderId="29" xfId="0" applyNumberFormat="1" applyFont="1" applyFill="1" applyBorder="1" applyAlignment="1" applyProtection="1">
      <alignment vertical="center"/>
      <protection/>
    </xf>
    <xf numFmtId="38" fontId="3" fillId="0" borderId="15" xfId="0" applyNumberFormat="1" applyFont="1" applyFill="1" applyBorder="1" applyAlignment="1" applyProtection="1">
      <alignment vertical="center"/>
      <protection/>
    </xf>
    <xf numFmtId="37" fontId="3" fillId="0" borderId="23" xfId="0" applyNumberFormat="1" applyFont="1" applyFill="1" applyBorder="1" applyAlignment="1" applyProtection="1">
      <alignment vertical="center"/>
      <protection/>
    </xf>
    <xf numFmtId="37" fontId="5" fillId="0" borderId="30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37" fontId="11" fillId="0" borderId="15" xfId="0" applyNumberFormat="1" applyFont="1" applyFill="1" applyBorder="1" applyAlignment="1" applyProtection="1">
      <alignment vertical="center"/>
      <protection/>
    </xf>
    <xf numFmtId="37" fontId="11" fillId="0" borderId="29" xfId="0" applyNumberFormat="1" applyFont="1" applyFill="1" applyBorder="1" applyAlignment="1" applyProtection="1">
      <alignment vertical="center"/>
      <protection/>
    </xf>
    <xf numFmtId="37" fontId="8" fillId="0" borderId="51" xfId="0" applyNumberFormat="1" applyFont="1" applyFill="1" applyBorder="1" applyAlignment="1" applyProtection="1">
      <alignment vertical="center"/>
      <protection/>
    </xf>
    <xf numFmtId="37" fontId="5" fillId="0" borderId="37" xfId="0" applyNumberFormat="1" applyFont="1" applyFill="1" applyBorder="1" applyAlignment="1" applyProtection="1">
      <alignment vertical="center"/>
      <protection/>
    </xf>
    <xf numFmtId="37" fontId="5" fillId="0" borderId="52" xfId="0" applyNumberFormat="1" applyFont="1" applyFill="1" applyBorder="1" applyAlignment="1" applyProtection="1">
      <alignment vertical="center"/>
      <protection/>
    </xf>
    <xf numFmtId="38" fontId="3" fillId="0" borderId="52" xfId="48" applyFont="1" applyFill="1" applyBorder="1" applyAlignment="1">
      <alignment vertical="center"/>
    </xf>
    <xf numFmtId="38" fontId="3" fillId="0" borderId="53" xfId="48" applyFont="1" applyFill="1" applyBorder="1" applyAlignment="1">
      <alignment vertical="center"/>
    </xf>
    <xf numFmtId="37" fontId="3" fillId="0" borderId="30" xfId="0" applyNumberFormat="1" applyFont="1" applyFill="1" applyBorder="1" applyAlignment="1" applyProtection="1">
      <alignment vertical="center"/>
      <protection/>
    </xf>
    <xf numFmtId="37" fontId="3" fillId="0" borderId="29" xfId="0" applyNumberFormat="1" applyFont="1" applyFill="1" applyBorder="1" applyAlignment="1" applyProtection="1">
      <alignment vertical="center"/>
      <protection/>
    </xf>
    <xf numFmtId="37" fontId="3" fillId="0" borderId="31" xfId="0" applyNumberFormat="1" applyFont="1" applyFill="1" applyBorder="1" applyAlignment="1" applyProtection="1">
      <alignment vertical="center"/>
      <protection/>
    </xf>
    <xf numFmtId="0" fontId="3" fillId="0" borderId="52" xfId="0" applyFont="1" applyFill="1" applyBorder="1" applyAlignment="1" applyProtection="1">
      <alignment horizontal="distributed" vertical="center"/>
      <protection/>
    </xf>
    <xf numFmtId="37" fontId="5" fillId="0" borderId="21" xfId="0" applyNumberFormat="1" applyFont="1" applyFill="1" applyBorder="1" applyAlignment="1" applyProtection="1">
      <alignment vertical="center"/>
      <protection/>
    </xf>
    <xf numFmtId="37" fontId="3" fillId="0" borderId="54" xfId="0" applyNumberFormat="1" applyFont="1" applyFill="1" applyBorder="1" applyAlignment="1" applyProtection="1">
      <alignment vertical="center"/>
      <protection/>
    </xf>
    <xf numFmtId="38" fontId="3" fillId="0" borderId="54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8" fillId="0" borderId="55" xfId="0" applyNumberFormat="1" applyFont="1" applyFill="1" applyBorder="1" applyAlignment="1" applyProtection="1">
      <alignment vertical="center"/>
      <protection/>
    </xf>
    <xf numFmtId="37" fontId="3" fillId="0" borderId="14" xfId="0" applyNumberFormat="1" applyFont="1" applyFill="1" applyBorder="1" applyAlignment="1" applyProtection="1">
      <alignment vertical="center"/>
      <protection/>
    </xf>
    <xf numFmtId="37" fontId="5" fillId="0" borderId="54" xfId="0" applyNumberFormat="1" applyFont="1" applyFill="1" applyBorder="1" applyAlignment="1" applyProtection="1">
      <alignment vertical="center"/>
      <protection/>
    </xf>
    <xf numFmtId="37" fontId="3" fillId="0" borderId="21" xfId="0" applyNumberFormat="1" applyFont="1" applyFill="1" applyBorder="1" applyAlignment="1" applyProtection="1">
      <alignment vertical="center"/>
      <protection/>
    </xf>
    <xf numFmtId="37" fontId="8" fillId="0" borderId="56" xfId="0" applyNumberFormat="1" applyFont="1" applyFill="1" applyBorder="1" applyAlignment="1" applyProtection="1">
      <alignment vertical="center"/>
      <protection/>
    </xf>
    <xf numFmtId="37" fontId="3" fillId="0" borderId="40" xfId="0" applyNumberFormat="1" applyFont="1" applyFill="1" applyBorder="1" applyAlignment="1" applyProtection="1">
      <alignment vertical="center"/>
      <protection/>
    </xf>
    <xf numFmtId="37" fontId="3" fillId="0" borderId="46" xfId="0" applyNumberFormat="1" applyFont="1" applyFill="1" applyBorder="1" applyAlignment="1" applyProtection="1">
      <alignment vertical="center"/>
      <protection/>
    </xf>
    <xf numFmtId="37" fontId="3" fillId="0" borderId="57" xfId="0" applyNumberFormat="1" applyFont="1" applyFill="1" applyBorder="1" applyAlignment="1" applyProtection="1">
      <alignment vertical="center"/>
      <protection/>
    </xf>
    <xf numFmtId="37" fontId="5" fillId="0" borderId="24" xfId="0" applyNumberFormat="1" applyFont="1" applyFill="1" applyBorder="1" applyAlignment="1" applyProtection="1">
      <alignment vertical="center"/>
      <protection/>
    </xf>
    <xf numFmtId="37" fontId="3" fillId="0" borderId="32" xfId="0" applyNumberFormat="1" applyFont="1" applyFill="1" applyBorder="1" applyAlignment="1" applyProtection="1">
      <alignment vertical="center"/>
      <protection/>
    </xf>
    <xf numFmtId="38" fontId="3" fillId="0" borderId="32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37" fontId="5" fillId="0" borderId="16" xfId="0" applyNumberFormat="1" applyFont="1" applyFill="1" applyBorder="1" applyAlignment="1" applyProtection="1">
      <alignment vertical="center"/>
      <protection/>
    </xf>
    <xf numFmtId="37" fontId="11" fillId="0" borderId="16" xfId="0" applyNumberFormat="1" applyFont="1" applyFill="1" applyBorder="1" applyAlignment="1" applyProtection="1">
      <alignment vertical="center"/>
      <protection/>
    </xf>
    <xf numFmtId="37" fontId="11" fillId="0" borderId="44" xfId="0" applyNumberFormat="1" applyFont="1" applyFill="1" applyBorder="1" applyAlignment="1" applyProtection="1">
      <alignment vertical="center"/>
      <protection/>
    </xf>
    <xf numFmtId="38" fontId="3" fillId="0" borderId="58" xfId="48" applyFont="1" applyFill="1" applyBorder="1" applyAlignment="1">
      <alignment vertical="center"/>
    </xf>
    <xf numFmtId="38" fontId="3" fillId="0" borderId="59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5" fillId="0" borderId="32" xfId="0" applyNumberFormat="1" applyFont="1" applyFill="1" applyBorder="1" applyAlignment="1" applyProtection="1">
      <alignment vertical="center"/>
      <protection/>
    </xf>
    <xf numFmtId="37" fontId="3" fillId="0" borderId="24" xfId="0" applyNumberFormat="1" applyFont="1" applyFill="1" applyBorder="1" applyAlignment="1" applyProtection="1">
      <alignment vertical="center"/>
      <protection/>
    </xf>
    <xf numFmtId="37" fontId="8" fillId="0" borderId="60" xfId="0" applyNumberFormat="1" applyFont="1" applyFill="1" applyBorder="1" applyAlignment="1" applyProtection="1">
      <alignment vertical="center"/>
      <protection/>
    </xf>
    <xf numFmtId="37" fontId="8" fillId="0" borderId="42" xfId="0" applyNumberFormat="1" applyFont="1" applyFill="1" applyBorder="1" applyAlignment="1" applyProtection="1">
      <alignment vertical="center"/>
      <protection/>
    </xf>
    <xf numFmtId="37" fontId="3" fillId="0" borderId="37" xfId="0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distributed" vertical="center"/>
      <protection/>
    </xf>
    <xf numFmtId="37" fontId="5" fillId="0" borderId="61" xfId="0" applyNumberFormat="1" applyFont="1" applyFill="1" applyBorder="1" applyAlignment="1" applyProtection="1">
      <alignment vertical="center"/>
      <protection/>
    </xf>
    <xf numFmtId="37" fontId="5" fillId="0" borderId="62" xfId="0" applyNumberFormat="1" applyFont="1" applyFill="1" applyBorder="1" applyAlignment="1" applyProtection="1">
      <alignment vertical="center"/>
      <protection/>
    </xf>
    <xf numFmtId="37" fontId="5" fillId="0" borderId="63" xfId="0" applyNumberFormat="1" applyFont="1" applyFill="1" applyBorder="1" applyAlignment="1" applyProtection="1">
      <alignment vertical="center"/>
      <protection/>
    </xf>
    <xf numFmtId="37" fontId="8" fillId="0" borderId="64" xfId="0" applyNumberFormat="1" applyFont="1" applyFill="1" applyBorder="1" applyAlignment="1" applyProtection="1">
      <alignment vertical="center"/>
      <protection/>
    </xf>
    <xf numFmtId="37" fontId="5" fillId="0" borderId="65" xfId="0" applyNumberFormat="1" applyFont="1" applyFill="1" applyBorder="1" applyAlignment="1" applyProtection="1">
      <alignment vertical="center"/>
      <protection/>
    </xf>
    <xf numFmtId="37" fontId="5" fillId="0" borderId="66" xfId="0" applyNumberFormat="1" applyFont="1" applyFill="1" applyBorder="1" applyAlignment="1" applyProtection="1">
      <alignment vertical="center"/>
      <protection/>
    </xf>
    <xf numFmtId="37" fontId="5" fillId="0" borderId="67" xfId="0" applyNumberFormat="1" applyFont="1" applyFill="1" applyBorder="1" applyAlignment="1" applyProtection="1">
      <alignment vertical="center"/>
      <protection/>
    </xf>
    <xf numFmtId="37" fontId="8" fillId="0" borderId="68" xfId="0" applyNumberFormat="1" applyFont="1" applyFill="1" applyBorder="1" applyAlignment="1" applyProtection="1">
      <alignment vertical="center"/>
      <protection/>
    </xf>
    <xf numFmtId="37" fontId="0" fillId="0" borderId="0" xfId="0" applyNumberFormat="1" applyFill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38" fontId="0" fillId="0" borderId="0" xfId="48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3"/>
  <sheetViews>
    <sheetView tabSelected="1" zoomScale="75" zoomScaleNormal="75" zoomScaleSheetLayoutView="75" zoomScalePageLayoutView="0" workbookViewId="0" topLeftCell="A1">
      <pane xSplit="1" ySplit="7" topLeftCell="B11" activePane="bottomRight" state="frozen"/>
      <selection pane="topLeft" activeCell="C8" sqref="C8:C30"/>
      <selection pane="topRight" activeCell="C8" sqref="C8:C30"/>
      <selection pane="bottomLeft" activeCell="C8" sqref="C8:C30"/>
      <selection pane="bottomRight" activeCell="C6" sqref="C6"/>
    </sheetView>
  </sheetViews>
  <sheetFormatPr defaultColWidth="8.66015625" defaultRowHeight="18"/>
  <cols>
    <col min="1" max="1" width="6.58203125" style="13" customWidth="1"/>
    <col min="2" max="2" width="11.83203125" style="13" customWidth="1"/>
    <col min="3" max="3" width="10.83203125" style="13" customWidth="1"/>
    <col min="4" max="4" width="11.66015625" style="13" customWidth="1"/>
    <col min="5" max="13" width="10.66015625" style="13" customWidth="1"/>
    <col min="14" max="14" width="11.66015625" style="13" customWidth="1"/>
    <col min="15" max="15" width="10.66015625" style="13" customWidth="1"/>
    <col min="16" max="16" width="11.66015625" style="13" customWidth="1"/>
    <col min="17" max="20" width="10.66015625" style="13" customWidth="1"/>
    <col min="21" max="21" width="11.66015625" style="13" customWidth="1"/>
    <col min="22" max="23" width="10.66015625" style="13" customWidth="1"/>
    <col min="24" max="24" width="11.66015625" style="13" customWidth="1"/>
    <col min="25" max="28" width="10.66015625" style="13" customWidth="1"/>
    <col min="29" max="29" width="11" style="13" bestFit="1" customWidth="1"/>
    <col min="30" max="30" width="10.91015625" style="13" bestFit="1" customWidth="1"/>
    <col min="31" max="31" width="10" style="13" bestFit="1" customWidth="1"/>
    <col min="32" max="32" width="9.16015625" style="13" bestFit="1" customWidth="1"/>
    <col min="33" max="34" width="10.08203125" style="13" bestFit="1" customWidth="1"/>
    <col min="35" max="35" width="9.08203125" style="13" customWidth="1"/>
    <col min="36" max="36" width="9.33203125" style="13" bestFit="1" customWidth="1"/>
    <col min="37" max="37" width="10.08203125" style="13" bestFit="1" customWidth="1"/>
    <col min="38" max="38" width="10" style="13" bestFit="1" customWidth="1"/>
    <col min="39" max="40" width="9.16015625" style="13" customWidth="1"/>
    <col min="41" max="41" width="10.08203125" style="13" bestFit="1" customWidth="1"/>
    <col min="42" max="42" width="9.91015625" style="13" customWidth="1"/>
    <col min="43" max="45" width="10.66015625" style="13" customWidth="1"/>
    <col min="46" max="46" width="14.58203125" style="13" customWidth="1"/>
    <col min="47" max="47" width="6.58203125" style="13" customWidth="1"/>
    <col min="48" max="48" width="12.66015625" style="13" customWidth="1"/>
    <col min="49" max="49" width="11.66015625" style="13" customWidth="1"/>
    <col min="50" max="50" width="10.66015625" style="13" customWidth="1"/>
    <col min="51" max="51" width="11.66015625" style="13" customWidth="1"/>
    <col min="52" max="54" width="10.66015625" style="13" customWidth="1"/>
    <col min="55" max="55" width="11.66015625" style="13" customWidth="1"/>
    <col min="56" max="56" width="10.66015625" style="13" customWidth="1"/>
    <col min="57" max="57" width="11.66015625" style="13" customWidth="1"/>
    <col min="58" max="59" width="10.58203125" style="13" customWidth="1"/>
    <col min="60" max="60" width="11.66015625" style="13" customWidth="1"/>
    <col min="61" max="62" width="10.66015625" style="13" customWidth="1"/>
    <col min="63" max="63" width="11.66015625" style="13" customWidth="1"/>
    <col min="64" max="66" width="10.66015625" style="13" customWidth="1"/>
    <col min="67" max="67" width="11.66015625" style="13" customWidth="1"/>
    <col min="68" max="73" width="10.66015625" style="13" customWidth="1"/>
    <col min="74" max="74" width="14.58203125" style="13" customWidth="1"/>
    <col min="75" max="75" width="16" style="13" customWidth="1"/>
    <col min="76" max="77" width="12.66015625" style="13" customWidth="1"/>
    <col min="78" max="78" width="15.91015625" style="13" customWidth="1"/>
    <col min="79" max="79" width="12.58203125" style="13" customWidth="1"/>
    <col min="80" max="80" width="16" style="13" customWidth="1"/>
    <col min="81" max="16384" width="8.83203125" style="13" customWidth="1"/>
  </cols>
  <sheetData>
    <row r="1" spans="2:80" ht="24" customHeight="1">
      <c r="B1" s="148" t="s">
        <v>120</v>
      </c>
      <c r="C1" s="7"/>
      <c r="D1" s="7"/>
      <c r="E1" s="8"/>
      <c r="F1" s="8"/>
      <c r="G1" s="8"/>
      <c r="H1" s="8"/>
      <c r="I1" s="8"/>
      <c r="J1" s="8"/>
      <c r="K1" s="8"/>
      <c r="L1" s="27"/>
      <c r="M1" s="27" t="s">
        <v>112</v>
      </c>
      <c r="N1" s="7"/>
      <c r="O1" s="8"/>
      <c r="P1" s="8"/>
      <c r="Q1" s="8"/>
      <c r="R1" s="8"/>
      <c r="S1" s="8"/>
      <c r="T1" s="27" t="s">
        <v>112</v>
      </c>
      <c r="U1" s="7"/>
      <c r="V1" s="8"/>
      <c r="W1" s="8"/>
      <c r="X1" s="8"/>
      <c r="Y1" s="8"/>
      <c r="Z1" s="8"/>
      <c r="AA1" s="8"/>
      <c r="AB1" s="27" t="s">
        <v>112</v>
      </c>
      <c r="AC1" s="7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27" t="s">
        <v>112</v>
      </c>
      <c r="AP1" s="7"/>
      <c r="AQ1" s="8"/>
      <c r="AR1" s="8"/>
      <c r="AS1" s="8"/>
      <c r="AT1" s="8"/>
      <c r="AU1" s="8"/>
      <c r="AV1" s="27" t="s">
        <v>112</v>
      </c>
      <c r="AW1" s="7"/>
      <c r="AX1" s="8"/>
      <c r="AY1" s="8"/>
      <c r="AZ1" s="8"/>
      <c r="BA1" s="8"/>
      <c r="BB1" s="8"/>
      <c r="BC1" s="8"/>
      <c r="BD1" s="27" t="s">
        <v>112</v>
      </c>
      <c r="BE1" s="7"/>
      <c r="BF1" s="8"/>
      <c r="BG1" s="8"/>
      <c r="BH1" s="7"/>
      <c r="BI1" s="8"/>
      <c r="BJ1" s="8"/>
      <c r="BK1" s="8"/>
      <c r="BL1" s="8"/>
      <c r="BM1" s="8"/>
      <c r="BN1" s="27" t="s">
        <v>112</v>
      </c>
      <c r="BO1" s="7"/>
      <c r="BP1" s="8"/>
      <c r="BQ1" s="8"/>
      <c r="BR1" s="8"/>
      <c r="BS1" s="8"/>
      <c r="BT1" s="8"/>
      <c r="BU1" s="8"/>
      <c r="BV1" s="27" t="s">
        <v>112</v>
      </c>
      <c r="BW1" s="7"/>
      <c r="BX1" s="8"/>
      <c r="BY1" s="8"/>
      <c r="BZ1" s="8"/>
      <c r="CA1" s="8"/>
      <c r="CB1" s="27" t="s">
        <v>112</v>
      </c>
    </row>
    <row r="2" spans="1:80" ht="17.25" customHeight="1">
      <c r="A2" s="37"/>
      <c r="B2" s="38"/>
      <c r="C2" s="15"/>
      <c r="D2" s="15"/>
      <c r="E2" s="9"/>
      <c r="F2" s="9"/>
      <c r="G2" s="9"/>
      <c r="H2" s="9"/>
      <c r="I2" s="9"/>
      <c r="J2" s="9"/>
      <c r="K2" s="9"/>
      <c r="L2" s="14"/>
      <c r="M2" s="14" t="s">
        <v>50</v>
      </c>
      <c r="N2" s="15"/>
      <c r="O2" s="15"/>
      <c r="P2" s="15"/>
      <c r="Q2" s="9"/>
      <c r="R2" s="9"/>
      <c r="S2" s="9"/>
      <c r="T2" s="14" t="s">
        <v>56</v>
      </c>
      <c r="U2" s="15"/>
      <c r="V2" s="15"/>
      <c r="W2" s="15"/>
      <c r="X2" s="9"/>
      <c r="Y2" s="9"/>
      <c r="Z2" s="9"/>
      <c r="AA2" s="9"/>
      <c r="AB2" s="14" t="s">
        <v>60</v>
      </c>
      <c r="AC2" s="15"/>
      <c r="AD2" s="15"/>
      <c r="AE2" s="9"/>
      <c r="AF2" s="9"/>
      <c r="AG2" s="9"/>
      <c r="AH2" s="9"/>
      <c r="AI2" s="9"/>
      <c r="AJ2" s="9"/>
      <c r="AK2" s="9"/>
      <c r="AL2" s="9"/>
      <c r="AM2" s="9"/>
      <c r="AN2" s="9"/>
      <c r="AO2" s="14" t="s">
        <v>66</v>
      </c>
      <c r="AP2" s="15"/>
      <c r="AQ2" s="15"/>
      <c r="AR2" s="15"/>
      <c r="AS2" s="9"/>
      <c r="AT2" s="14" t="s">
        <v>67</v>
      </c>
      <c r="AU2" s="14"/>
      <c r="AV2" s="39"/>
      <c r="AW2" s="15"/>
      <c r="AX2" s="15"/>
      <c r="AY2" s="15"/>
      <c r="AZ2" s="9"/>
      <c r="BA2" s="9"/>
      <c r="BB2" s="9"/>
      <c r="BC2" s="9"/>
      <c r="BD2" s="14" t="s">
        <v>70</v>
      </c>
      <c r="BE2" s="40"/>
      <c r="BF2" s="40"/>
      <c r="BG2" s="40"/>
      <c r="BH2" s="9"/>
      <c r="BI2" s="9"/>
      <c r="BJ2" s="9"/>
      <c r="BK2" s="9"/>
      <c r="BL2" s="9"/>
      <c r="BM2" s="9"/>
      <c r="BN2" s="14" t="s">
        <v>71</v>
      </c>
      <c r="BO2" s="15"/>
      <c r="BP2" s="15"/>
      <c r="BQ2" s="9"/>
      <c r="BR2" s="9"/>
      <c r="BS2" s="9"/>
      <c r="BT2" s="9"/>
      <c r="BU2" s="9"/>
      <c r="BV2" s="14" t="s">
        <v>57</v>
      </c>
      <c r="BW2" s="15"/>
      <c r="BX2" s="15"/>
      <c r="BY2" s="9"/>
      <c r="BZ2" s="9"/>
      <c r="CA2" s="9"/>
      <c r="CB2" s="14" t="s">
        <v>75</v>
      </c>
    </row>
    <row r="3" spans="1:80" ht="22.5" customHeight="1" thickBot="1">
      <c r="A3" s="41"/>
      <c r="B3" s="42" t="s">
        <v>54</v>
      </c>
      <c r="C3" s="43"/>
      <c r="D3" s="43"/>
      <c r="E3" s="43"/>
      <c r="F3" s="43"/>
      <c r="G3" s="43"/>
      <c r="H3" s="43"/>
      <c r="I3" s="43"/>
      <c r="J3" s="43"/>
      <c r="K3" s="43"/>
      <c r="L3" s="44"/>
      <c r="M3" s="44"/>
      <c r="N3" s="45" t="s">
        <v>0</v>
      </c>
      <c r="O3" s="46"/>
      <c r="P3" s="46"/>
      <c r="Q3" s="46"/>
      <c r="R3" s="46"/>
      <c r="S3" s="46"/>
      <c r="T3" s="47"/>
      <c r="U3" s="33" t="s">
        <v>54</v>
      </c>
      <c r="V3" s="46"/>
      <c r="W3" s="46"/>
      <c r="X3" s="46"/>
      <c r="Y3" s="46"/>
      <c r="Z3" s="46"/>
      <c r="AA3" s="46"/>
      <c r="AB3" s="47"/>
      <c r="AC3" s="33" t="s">
        <v>0</v>
      </c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7"/>
      <c r="AP3" s="33" t="s">
        <v>0</v>
      </c>
      <c r="AQ3" s="46"/>
      <c r="AR3" s="46"/>
      <c r="AS3" s="46"/>
      <c r="AT3" s="47"/>
      <c r="AU3" s="48"/>
      <c r="AV3" s="49" t="s">
        <v>94</v>
      </c>
      <c r="AW3" s="33" t="s">
        <v>54</v>
      </c>
      <c r="AX3" s="46"/>
      <c r="AY3" s="46"/>
      <c r="AZ3" s="46"/>
      <c r="BA3" s="46"/>
      <c r="BB3" s="46"/>
      <c r="BC3" s="46"/>
      <c r="BD3" s="47"/>
      <c r="BE3" s="50" t="s">
        <v>0</v>
      </c>
      <c r="BF3" s="43"/>
      <c r="BG3" s="43"/>
      <c r="BH3" s="43"/>
      <c r="BI3" s="43"/>
      <c r="BJ3" s="43"/>
      <c r="BK3" s="43"/>
      <c r="BL3" s="43"/>
      <c r="BM3" s="43"/>
      <c r="BN3" s="44"/>
      <c r="BO3" s="45" t="s">
        <v>0</v>
      </c>
      <c r="BP3" s="46"/>
      <c r="BQ3" s="46"/>
      <c r="BR3" s="46"/>
      <c r="BS3" s="46"/>
      <c r="BT3" s="46"/>
      <c r="BU3" s="46"/>
      <c r="BV3" s="47"/>
      <c r="BW3" s="51" t="s">
        <v>54</v>
      </c>
      <c r="BX3" s="46"/>
      <c r="BY3" s="46"/>
      <c r="BZ3" s="52"/>
      <c r="CA3" s="46"/>
      <c r="CB3" s="53"/>
    </row>
    <row r="4" spans="1:80" ht="22.5" customHeight="1" thickBot="1" thickTop="1">
      <c r="A4" s="48"/>
      <c r="B4" s="42" t="s">
        <v>53</v>
      </c>
      <c r="C4" s="43"/>
      <c r="D4" s="43"/>
      <c r="E4" s="43"/>
      <c r="F4" s="43"/>
      <c r="G4" s="43"/>
      <c r="H4" s="43"/>
      <c r="I4" s="43"/>
      <c r="J4" s="43"/>
      <c r="K4" s="43"/>
      <c r="L4" s="44"/>
      <c r="M4" s="44"/>
      <c r="N4" s="54" t="s">
        <v>1</v>
      </c>
      <c r="O4" s="55"/>
      <c r="P4" s="55"/>
      <c r="Q4" s="55"/>
      <c r="R4" s="55"/>
      <c r="S4" s="55"/>
      <c r="T4" s="56"/>
      <c r="U4" s="34" t="s">
        <v>53</v>
      </c>
      <c r="V4" s="55"/>
      <c r="W4" s="55"/>
      <c r="X4" s="55"/>
      <c r="Y4" s="55"/>
      <c r="Z4" s="55"/>
      <c r="AA4" s="55"/>
      <c r="AB4" s="56"/>
      <c r="AC4" s="34" t="s">
        <v>1</v>
      </c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6"/>
      <c r="AP4" s="34" t="s">
        <v>1</v>
      </c>
      <c r="AQ4" s="55"/>
      <c r="AR4" s="55"/>
      <c r="AS4" s="55"/>
      <c r="AT4" s="57"/>
      <c r="AU4" s="58"/>
      <c r="AV4" s="59" t="s">
        <v>92</v>
      </c>
      <c r="AW4" s="34" t="s">
        <v>69</v>
      </c>
      <c r="AX4" s="55"/>
      <c r="AY4" s="55"/>
      <c r="AZ4" s="55"/>
      <c r="BA4" s="55"/>
      <c r="BB4" s="55"/>
      <c r="BC4" s="55"/>
      <c r="BD4" s="56"/>
      <c r="BE4" s="50" t="s">
        <v>21</v>
      </c>
      <c r="BF4" s="43"/>
      <c r="BG4" s="43"/>
      <c r="BH4" s="43"/>
      <c r="BI4" s="43"/>
      <c r="BJ4" s="43"/>
      <c r="BK4" s="43"/>
      <c r="BL4" s="43"/>
      <c r="BM4" s="43"/>
      <c r="BN4" s="44"/>
      <c r="BO4" s="54" t="s">
        <v>21</v>
      </c>
      <c r="BP4" s="55"/>
      <c r="BQ4" s="55"/>
      <c r="BR4" s="55"/>
      <c r="BS4" s="55"/>
      <c r="BT4" s="55"/>
      <c r="BU4" s="55"/>
      <c r="BV4" s="60"/>
      <c r="BW4" s="61"/>
      <c r="BX4" s="9"/>
      <c r="BY4" s="28" t="s">
        <v>90</v>
      </c>
      <c r="BZ4" s="61"/>
      <c r="CA4" s="9"/>
      <c r="CB4" s="61"/>
    </row>
    <row r="5" spans="1:80" ht="22.5" customHeight="1" thickTop="1">
      <c r="A5" s="59" t="s">
        <v>103</v>
      </c>
      <c r="B5" s="62" t="s">
        <v>76</v>
      </c>
      <c r="C5" s="9"/>
      <c r="D5" s="1" t="s">
        <v>51</v>
      </c>
      <c r="E5" s="10"/>
      <c r="F5" s="10"/>
      <c r="G5" s="10"/>
      <c r="H5" s="10"/>
      <c r="I5" s="10"/>
      <c r="J5" s="10"/>
      <c r="K5" s="10"/>
      <c r="L5" s="35"/>
      <c r="M5" s="36"/>
      <c r="N5" s="62" t="s">
        <v>55</v>
      </c>
      <c r="O5" s="63"/>
      <c r="P5" s="1" t="s">
        <v>79</v>
      </c>
      <c r="Q5" s="10"/>
      <c r="R5" s="10"/>
      <c r="S5" s="10"/>
      <c r="T5" s="63"/>
      <c r="U5" s="1" t="s">
        <v>4</v>
      </c>
      <c r="V5" s="10"/>
      <c r="W5" s="10"/>
      <c r="X5" s="1" t="s">
        <v>59</v>
      </c>
      <c r="Y5" s="10"/>
      <c r="Z5" s="10"/>
      <c r="AA5" s="10"/>
      <c r="AB5" s="63"/>
      <c r="AC5" s="1" t="s">
        <v>61</v>
      </c>
      <c r="AD5" s="10"/>
      <c r="AE5" s="10"/>
      <c r="AF5" s="10"/>
      <c r="AG5" s="10"/>
      <c r="AH5" s="10"/>
      <c r="AI5" s="10"/>
      <c r="AJ5" s="10"/>
      <c r="AK5" s="10"/>
      <c r="AL5" s="9"/>
      <c r="AM5" s="9"/>
      <c r="AN5" s="9"/>
      <c r="AO5" s="64"/>
      <c r="AP5" s="1" t="s">
        <v>22</v>
      </c>
      <c r="AQ5" s="10"/>
      <c r="AR5" s="10"/>
      <c r="AS5" s="10"/>
      <c r="AT5" s="61"/>
      <c r="AU5" s="64"/>
      <c r="AV5" s="59" t="s">
        <v>93</v>
      </c>
      <c r="AW5" s="1" t="s">
        <v>86</v>
      </c>
      <c r="AX5" s="10"/>
      <c r="AY5" s="1" t="s">
        <v>2</v>
      </c>
      <c r="AZ5" s="10"/>
      <c r="BA5" s="10"/>
      <c r="BB5" s="10"/>
      <c r="BC5" s="1" t="s">
        <v>3</v>
      </c>
      <c r="BD5" s="63"/>
      <c r="BE5" s="62" t="s">
        <v>79</v>
      </c>
      <c r="BF5" s="9"/>
      <c r="BG5" s="65"/>
      <c r="BH5" s="1" t="s">
        <v>4</v>
      </c>
      <c r="BI5" s="10"/>
      <c r="BJ5" s="10"/>
      <c r="BK5" s="1" t="s">
        <v>5</v>
      </c>
      <c r="BL5" s="10"/>
      <c r="BM5" s="10"/>
      <c r="BN5" s="64"/>
      <c r="BO5" s="1" t="s">
        <v>6</v>
      </c>
      <c r="BP5" s="10"/>
      <c r="BQ5" s="10"/>
      <c r="BR5" s="9"/>
      <c r="BS5" s="9"/>
      <c r="BT5" s="9"/>
      <c r="BU5" s="9"/>
      <c r="BV5" s="61"/>
      <c r="BW5" s="66" t="s">
        <v>109</v>
      </c>
      <c r="BX5" s="62" t="s">
        <v>48</v>
      </c>
      <c r="BY5" s="67" t="s">
        <v>91</v>
      </c>
      <c r="BZ5" s="66" t="s">
        <v>111</v>
      </c>
      <c r="CA5" s="68" t="s">
        <v>23</v>
      </c>
      <c r="CB5" s="66" t="s">
        <v>74</v>
      </c>
    </row>
    <row r="6" spans="1:80" ht="22.5" customHeight="1">
      <c r="A6" s="48"/>
      <c r="B6" s="9"/>
      <c r="C6" s="69" t="s">
        <v>76</v>
      </c>
      <c r="D6" s="11"/>
      <c r="E6" s="1" t="s">
        <v>52</v>
      </c>
      <c r="F6" s="1" t="s">
        <v>8</v>
      </c>
      <c r="G6" s="1" t="s">
        <v>9</v>
      </c>
      <c r="H6" s="1" t="s">
        <v>10</v>
      </c>
      <c r="I6" s="10"/>
      <c r="J6" s="10"/>
      <c r="K6" s="10"/>
      <c r="L6" s="69" t="s">
        <v>77</v>
      </c>
      <c r="M6" s="70" t="s">
        <v>118</v>
      </c>
      <c r="N6" s="9"/>
      <c r="O6" s="71" t="s">
        <v>55</v>
      </c>
      <c r="P6" s="9"/>
      <c r="Q6" s="1" t="s">
        <v>80</v>
      </c>
      <c r="R6" s="1" t="s">
        <v>81</v>
      </c>
      <c r="S6" s="1" t="s">
        <v>82</v>
      </c>
      <c r="T6" s="71" t="s">
        <v>83</v>
      </c>
      <c r="U6" s="11"/>
      <c r="V6" s="1" t="s">
        <v>84</v>
      </c>
      <c r="W6" s="1" t="s">
        <v>85</v>
      </c>
      <c r="X6" s="11"/>
      <c r="Y6" s="1" t="s">
        <v>11</v>
      </c>
      <c r="Z6" s="1" t="s">
        <v>12</v>
      </c>
      <c r="AA6" s="72" t="s">
        <v>95</v>
      </c>
      <c r="AB6" s="71" t="s">
        <v>13</v>
      </c>
      <c r="AC6" s="11"/>
      <c r="AD6" s="1" t="s">
        <v>62</v>
      </c>
      <c r="AE6" s="10"/>
      <c r="AF6" s="10"/>
      <c r="AG6" s="10"/>
      <c r="AH6" s="1" t="s">
        <v>63</v>
      </c>
      <c r="AI6" s="10"/>
      <c r="AJ6" s="10"/>
      <c r="AK6" s="10"/>
      <c r="AL6" s="73" t="s">
        <v>102</v>
      </c>
      <c r="AM6" s="2"/>
      <c r="AN6" s="2"/>
      <c r="AO6" s="3"/>
      <c r="AP6" s="11"/>
      <c r="AQ6" s="1" t="s">
        <v>24</v>
      </c>
      <c r="AR6" s="1" t="s">
        <v>25</v>
      </c>
      <c r="AS6" s="1" t="s">
        <v>26</v>
      </c>
      <c r="AT6" s="66" t="s">
        <v>104</v>
      </c>
      <c r="AU6" s="74"/>
      <c r="AV6" s="75" t="s">
        <v>114</v>
      </c>
      <c r="AW6" s="11"/>
      <c r="AX6" s="1" t="s">
        <v>87</v>
      </c>
      <c r="AY6" s="11"/>
      <c r="AZ6" s="1" t="s">
        <v>7</v>
      </c>
      <c r="BA6" s="1" t="s">
        <v>8</v>
      </c>
      <c r="BB6" s="1" t="s">
        <v>10</v>
      </c>
      <c r="BC6" s="11"/>
      <c r="BD6" s="71" t="s">
        <v>3</v>
      </c>
      <c r="BE6" s="9"/>
      <c r="BF6" s="69" t="s">
        <v>81</v>
      </c>
      <c r="BG6" s="76" t="s">
        <v>88</v>
      </c>
      <c r="BH6" s="11"/>
      <c r="BI6" s="1" t="s">
        <v>84</v>
      </c>
      <c r="BJ6" s="1" t="s">
        <v>85</v>
      </c>
      <c r="BK6" s="11"/>
      <c r="BL6" s="1" t="s">
        <v>89</v>
      </c>
      <c r="BM6" s="72" t="s">
        <v>96</v>
      </c>
      <c r="BN6" s="69" t="s">
        <v>13</v>
      </c>
      <c r="BO6" s="11"/>
      <c r="BP6" s="1" t="s">
        <v>62</v>
      </c>
      <c r="BQ6" s="1" t="s">
        <v>63</v>
      </c>
      <c r="BR6" s="77" t="s">
        <v>102</v>
      </c>
      <c r="BS6" s="4"/>
      <c r="BT6" s="2"/>
      <c r="BU6" s="2"/>
      <c r="BV6" s="66" t="s">
        <v>105</v>
      </c>
      <c r="BW6" s="66"/>
      <c r="BX6" s="68" t="s">
        <v>113</v>
      </c>
      <c r="BY6" s="32" t="s">
        <v>116</v>
      </c>
      <c r="BZ6" s="78"/>
      <c r="CA6" s="68" t="s">
        <v>110</v>
      </c>
      <c r="CB6" s="78"/>
    </row>
    <row r="7" spans="1:80" ht="22.5" customHeight="1">
      <c r="A7" s="79"/>
      <c r="B7" s="9"/>
      <c r="C7" s="80"/>
      <c r="D7" s="11"/>
      <c r="E7" s="11"/>
      <c r="F7" s="11"/>
      <c r="G7" s="11"/>
      <c r="H7" s="11"/>
      <c r="I7" s="1" t="s">
        <v>97</v>
      </c>
      <c r="J7" s="1" t="s">
        <v>14</v>
      </c>
      <c r="K7" s="1" t="s">
        <v>15</v>
      </c>
      <c r="L7" s="81" t="s">
        <v>78</v>
      </c>
      <c r="M7" s="82" t="s">
        <v>119</v>
      </c>
      <c r="N7" s="9"/>
      <c r="O7" s="83"/>
      <c r="P7" s="9"/>
      <c r="Q7" s="11"/>
      <c r="R7" s="11"/>
      <c r="S7" s="11"/>
      <c r="T7" s="83"/>
      <c r="U7" s="11"/>
      <c r="V7" s="11"/>
      <c r="W7" s="11"/>
      <c r="X7" s="11"/>
      <c r="Y7" s="11"/>
      <c r="Z7" s="11"/>
      <c r="AA7" s="11"/>
      <c r="AB7" s="83"/>
      <c r="AC7" s="11"/>
      <c r="AD7" s="11"/>
      <c r="AE7" s="1" t="s">
        <v>16</v>
      </c>
      <c r="AF7" s="1" t="s">
        <v>17</v>
      </c>
      <c r="AG7" s="1" t="s">
        <v>18</v>
      </c>
      <c r="AH7" s="11"/>
      <c r="AI7" s="1" t="s">
        <v>64</v>
      </c>
      <c r="AJ7" s="1" t="s">
        <v>65</v>
      </c>
      <c r="AK7" s="1" t="s">
        <v>18</v>
      </c>
      <c r="AL7" s="84"/>
      <c r="AM7" s="85" t="s">
        <v>98</v>
      </c>
      <c r="AN7" s="86" t="s">
        <v>99</v>
      </c>
      <c r="AO7" s="87" t="s">
        <v>100</v>
      </c>
      <c r="AP7" s="11"/>
      <c r="AQ7" s="11"/>
      <c r="AR7" s="11"/>
      <c r="AS7" s="11"/>
      <c r="AT7" s="88" t="s">
        <v>68</v>
      </c>
      <c r="AU7" s="89"/>
      <c r="AV7" s="90" t="s">
        <v>115</v>
      </c>
      <c r="AW7" s="11"/>
      <c r="AX7" s="11"/>
      <c r="AY7" s="11"/>
      <c r="AZ7" s="11"/>
      <c r="BA7" s="11"/>
      <c r="BB7" s="11"/>
      <c r="BC7" s="11"/>
      <c r="BD7" s="83"/>
      <c r="BE7" s="9"/>
      <c r="BF7" s="80"/>
      <c r="BG7" s="64"/>
      <c r="BH7" s="11"/>
      <c r="BI7" s="11"/>
      <c r="BJ7" s="11"/>
      <c r="BK7" s="11"/>
      <c r="BL7" s="11"/>
      <c r="BM7" s="11"/>
      <c r="BN7" s="80"/>
      <c r="BO7" s="11"/>
      <c r="BP7" s="11"/>
      <c r="BQ7" s="11"/>
      <c r="BR7" s="30"/>
      <c r="BS7" s="85" t="s">
        <v>98</v>
      </c>
      <c r="BT7" s="69" t="s">
        <v>101</v>
      </c>
      <c r="BU7" s="2" t="s">
        <v>100</v>
      </c>
      <c r="BV7" s="88" t="s">
        <v>58</v>
      </c>
      <c r="BW7" s="88" t="s">
        <v>106</v>
      </c>
      <c r="BX7" s="14" t="s">
        <v>72</v>
      </c>
      <c r="BY7" s="91" t="s">
        <v>117</v>
      </c>
      <c r="BZ7" s="92" t="s">
        <v>107</v>
      </c>
      <c r="CA7" s="14" t="s">
        <v>73</v>
      </c>
      <c r="CB7" s="88" t="s">
        <v>108</v>
      </c>
    </row>
    <row r="8" spans="1:80" ht="22.5" customHeight="1">
      <c r="A8" s="93" t="s">
        <v>49</v>
      </c>
      <c r="B8" s="94">
        <f aca="true" t="shared" si="0" ref="B8:B30">C8</f>
        <v>5072592</v>
      </c>
      <c r="C8" s="16">
        <v>5072592</v>
      </c>
      <c r="D8" s="29">
        <f>SUM(E8,F8,G8,H8,L8,M8)</f>
        <v>4810656</v>
      </c>
      <c r="E8" s="95">
        <v>978911</v>
      </c>
      <c r="F8" s="95">
        <v>875185</v>
      </c>
      <c r="G8" s="95">
        <v>291790</v>
      </c>
      <c r="H8" s="29">
        <f>SUM(I8:K8)</f>
        <v>2109327</v>
      </c>
      <c r="I8" s="96">
        <v>1218453</v>
      </c>
      <c r="J8" s="96">
        <v>819650</v>
      </c>
      <c r="K8" s="96">
        <v>71224</v>
      </c>
      <c r="L8" s="16">
        <v>172952</v>
      </c>
      <c r="M8" s="16">
        <v>382491</v>
      </c>
      <c r="N8" s="97">
        <f aca="true" t="shared" si="1" ref="N8:N30">O8</f>
        <v>1042694</v>
      </c>
      <c r="O8" s="96">
        <v>1042694</v>
      </c>
      <c r="P8" s="29">
        <f>SUM(Q8:T8)</f>
        <v>2241065</v>
      </c>
      <c r="Q8" s="96">
        <v>102653</v>
      </c>
      <c r="R8" s="96">
        <v>752254</v>
      </c>
      <c r="S8" s="96">
        <v>708178</v>
      </c>
      <c r="T8" s="16">
        <v>677980</v>
      </c>
      <c r="U8" s="29">
        <f aca="true" t="shared" si="2" ref="U8:U30">SUM(V8:W8)</f>
        <v>865449</v>
      </c>
      <c r="V8" s="96">
        <v>97302</v>
      </c>
      <c r="W8" s="96">
        <v>768147</v>
      </c>
      <c r="X8" s="29">
        <f aca="true" t="shared" si="3" ref="X8:X30">SUM(Y8:AB8)</f>
        <v>1529441</v>
      </c>
      <c r="Y8" s="96">
        <v>878668</v>
      </c>
      <c r="Z8" s="96">
        <v>123691</v>
      </c>
      <c r="AA8" s="96">
        <v>221376</v>
      </c>
      <c r="AB8" s="16">
        <v>305706</v>
      </c>
      <c r="AC8" s="29">
        <f aca="true" t="shared" si="4" ref="AC8:AC30">AD8+AH8+AL8</f>
        <v>2721721</v>
      </c>
      <c r="AD8" s="29">
        <f aca="true" t="shared" si="5" ref="AD8:AD30">SUM(AE8:AG8)</f>
        <v>753643</v>
      </c>
      <c r="AE8" s="16">
        <v>55237</v>
      </c>
      <c r="AF8" s="16">
        <v>101553</v>
      </c>
      <c r="AG8" s="16">
        <v>596853</v>
      </c>
      <c r="AH8" s="29">
        <f aca="true" t="shared" si="6" ref="AH8:AH30">SUM(AI8:AK8)</f>
        <v>335023</v>
      </c>
      <c r="AI8" s="16">
        <v>27388</v>
      </c>
      <c r="AJ8" s="16">
        <v>51090</v>
      </c>
      <c r="AK8" s="16">
        <v>256545</v>
      </c>
      <c r="AL8" s="98">
        <f aca="true" t="shared" si="7" ref="AL8:AL30">SUM(AM8:AO8)</f>
        <v>1633055</v>
      </c>
      <c r="AM8" s="16">
        <v>398653</v>
      </c>
      <c r="AN8" s="16">
        <v>340334</v>
      </c>
      <c r="AO8" s="16">
        <v>894068</v>
      </c>
      <c r="AP8" s="29">
        <f aca="true" t="shared" si="8" ref="AP8:AP30">SUM(AQ8:AS8)</f>
        <v>3390119</v>
      </c>
      <c r="AQ8" s="16">
        <v>0</v>
      </c>
      <c r="AR8" s="99">
        <v>1454594</v>
      </c>
      <c r="AS8" s="100">
        <v>1935525</v>
      </c>
      <c r="AT8" s="101">
        <f aca="true" t="shared" si="9" ref="AT8:AT30">B8+D8+N8+P8+U8+X8+AC8+AP8</f>
        <v>21673737</v>
      </c>
      <c r="AU8" s="102"/>
      <c r="AV8" s="103">
        <f aca="true" t="shared" si="10" ref="AV8:AV30">B8+D8+N8+P8+U8+X8+AC8</f>
        <v>18283618</v>
      </c>
      <c r="AW8" s="29">
        <f aca="true" t="shared" si="11" ref="AW8:AW30">AX8</f>
        <v>770156</v>
      </c>
      <c r="AX8" s="16">
        <v>770156</v>
      </c>
      <c r="AY8" s="29">
        <f>SUM(AZ8:BB8)</f>
        <v>190709</v>
      </c>
      <c r="AZ8" s="104">
        <v>28034</v>
      </c>
      <c r="BA8" s="104">
        <v>107141</v>
      </c>
      <c r="BB8" s="105">
        <v>55534</v>
      </c>
      <c r="BC8" s="29">
        <f>BD8</f>
        <v>125944</v>
      </c>
      <c r="BD8" s="104">
        <v>125944</v>
      </c>
      <c r="BE8" s="97">
        <f>SUM(BF8:BG8)</f>
        <v>353477</v>
      </c>
      <c r="BF8" s="16">
        <v>237649</v>
      </c>
      <c r="BG8" s="106">
        <v>115828</v>
      </c>
      <c r="BH8" s="29">
        <f aca="true" t="shared" si="12" ref="BH8:BH30">BI8+BJ8</f>
        <v>539266</v>
      </c>
      <c r="BI8" s="96">
        <v>171900</v>
      </c>
      <c r="BJ8" s="96">
        <v>367366</v>
      </c>
      <c r="BK8" s="29">
        <f>SUM(BL8:BN8)</f>
        <v>1135585</v>
      </c>
      <c r="BL8" s="16">
        <v>377429</v>
      </c>
      <c r="BM8" s="16">
        <v>403055</v>
      </c>
      <c r="BN8" s="16">
        <v>355101</v>
      </c>
      <c r="BO8" s="29">
        <f aca="true" t="shared" si="13" ref="BO8:BO30">BP8+BQ8+BR8</f>
        <v>950413</v>
      </c>
      <c r="BP8" s="16">
        <v>183443</v>
      </c>
      <c r="BQ8" s="96">
        <v>123810</v>
      </c>
      <c r="BR8" s="98">
        <f>SUM(BS8:BU8)</f>
        <v>643160</v>
      </c>
      <c r="BS8" s="16">
        <v>16380</v>
      </c>
      <c r="BT8" s="16">
        <v>13270</v>
      </c>
      <c r="BU8" s="107">
        <v>613510</v>
      </c>
      <c r="BV8" s="101">
        <f aca="true" t="shared" si="14" ref="BV8:BV30">AW8+AY8+BC8+BE8+BH8+BK8+BO8</f>
        <v>4065550</v>
      </c>
      <c r="BW8" s="101">
        <f aca="true" t="shared" si="15" ref="BW8:BW30">AT8+BV8</f>
        <v>25739287</v>
      </c>
      <c r="BX8" s="108"/>
      <c r="BY8" s="31"/>
      <c r="BZ8" s="101">
        <f aca="true" t="shared" si="16" ref="BZ8:BZ30">SUM(BW8:BY8)</f>
        <v>25739287</v>
      </c>
      <c r="CA8" s="106">
        <v>0</v>
      </c>
      <c r="CB8" s="101">
        <f aca="true" t="shared" si="17" ref="CB8:CB30">BZ8+CA8</f>
        <v>25739287</v>
      </c>
    </row>
    <row r="9" spans="1:80" ht="22.5" customHeight="1">
      <c r="A9" s="109" t="s">
        <v>27</v>
      </c>
      <c r="B9" s="110">
        <f t="shared" si="0"/>
        <v>5944397</v>
      </c>
      <c r="C9" s="111">
        <v>5944397</v>
      </c>
      <c r="D9" s="12">
        <f aca="true" t="shared" si="18" ref="D9:D30">SUM(E9,F9,G9,H9,L9,M9)</f>
        <v>9389401</v>
      </c>
      <c r="E9" s="112">
        <v>1687040</v>
      </c>
      <c r="F9" s="112">
        <v>1429957</v>
      </c>
      <c r="G9" s="112">
        <v>537090</v>
      </c>
      <c r="H9" s="12">
        <f aca="true" t="shared" si="19" ref="H9:H30">SUM(I9:K9)</f>
        <v>4416058</v>
      </c>
      <c r="I9" s="5">
        <v>1993587</v>
      </c>
      <c r="J9" s="5">
        <v>2109014</v>
      </c>
      <c r="K9" s="5">
        <v>313457</v>
      </c>
      <c r="L9" s="111">
        <v>599432</v>
      </c>
      <c r="M9" s="111">
        <v>719824</v>
      </c>
      <c r="N9" s="113">
        <f t="shared" si="1"/>
        <v>1489242</v>
      </c>
      <c r="O9" s="5">
        <v>1489242</v>
      </c>
      <c r="P9" s="29">
        <f aca="true" t="shared" si="20" ref="P9:P30">SUM(Q9:T9)</f>
        <v>2516308</v>
      </c>
      <c r="Q9" s="5">
        <v>123393</v>
      </c>
      <c r="R9" s="5">
        <v>751198</v>
      </c>
      <c r="S9" s="5">
        <v>714623</v>
      </c>
      <c r="T9" s="111">
        <v>927094</v>
      </c>
      <c r="U9" s="12">
        <f t="shared" si="2"/>
        <v>1157145</v>
      </c>
      <c r="V9" s="5">
        <v>103102</v>
      </c>
      <c r="W9" s="5">
        <v>1054043</v>
      </c>
      <c r="X9" s="12">
        <f t="shared" si="3"/>
        <v>1766704</v>
      </c>
      <c r="Y9" s="5">
        <v>813346</v>
      </c>
      <c r="Z9" s="5">
        <v>183551</v>
      </c>
      <c r="AA9" s="5">
        <v>219282</v>
      </c>
      <c r="AB9" s="111">
        <v>550525</v>
      </c>
      <c r="AC9" s="12">
        <f t="shared" si="4"/>
        <v>4592458</v>
      </c>
      <c r="AD9" s="12">
        <f t="shared" si="5"/>
        <v>1675862</v>
      </c>
      <c r="AE9" s="16">
        <v>135877</v>
      </c>
      <c r="AF9" s="16">
        <v>182796</v>
      </c>
      <c r="AG9" s="16">
        <v>1357189</v>
      </c>
      <c r="AH9" s="12">
        <f t="shared" si="6"/>
        <v>474004</v>
      </c>
      <c r="AI9" s="16">
        <v>66764</v>
      </c>
      <c r="AJ9" s="16">
        <v>68119</v>
      </c>
      <c r="AK9" s="16">
        <v>339121</v>
      </c>
      <c r="AL9" s="98">
        <f t="shared" si="7"/>
        <v>2442592</v>
      </c>
      <c r="AM9" s="16">
        <v>426625</v>
      </c>
      <c r="AN9" s="16">
        <v>730979</v>
      </c>
      <c r="AO9" s="16">
        <v>1284988</v>
      </c>
      <c r="AP9" s="12">
        <f t="shared" si="8"/>
        <v>4406649</v>
      </c>
      <c r="AQ9" s="16">
        <v>87056</v>
      </c>
      <c r="AR9" s="99">
        <v>1962067</v>
      </c>
      <c r="AS9" s="100">
        <v>2357526</v>
      </c>
      <c r="AT9" s="114">
        <f t="shared" si="9"/>
        <v>31262304</v>
      </c>
      <c r="AU9" s="102"/>
      <c r="AV9" s="103">
        <f t="shared" si="10"/>
        <v>26855655</v>
      </c>
      <c r="AW9" s="12">
        <f t="shared" si="11"/>
        <v>696282</v>
      </c>
      <c r="AX9" s="111">
        <v>696282</v>
      </c>
      <c r="AY9" s="12">
        <f aca="true" t="shared" si="21" ref="AY9:AY30">SUM(AZ9:BB9)</f>
        <v>343201</v>
      </c>
      <c r="AZ9" s="104">
        <v>53843</v>
      </c>
      <c r="BA9" s="104">
        <v>189350</v>
      </c>
      <c r="BB9" s="105">
        <v>100008</v>
      </c>
      <c r="BC9" s="12">
        <f aca="true" t="shared" si="22" ref="BC9:BC30">BD9</f>
        <v>112957</v>
      </c>
      <c r="BD9" s="104">
        <v>112957</v>
      </c>
      <c r="BE9" s="97">
        <f aca="true" t="shared" si="23" ref="BE9:BE30">SUM(BF9:BG9)</f>
        <v>291035</v>
      </c>
      <c r="BF9" s="111">
        <v>7507</v>
      </c>
      <c r="BG9" s="115">
        <v>283528</v>
      </c>
      <c r="BH9" s="12">
        <f t="shared" si="12"/>
        <v>477803</v>
      </c>
      <c r="BI9" s="5">
        <v>152987</v>
      </c>
      <c r="BJ9" s="5">
        <v>324816</v>
      </c>
      <c r="BK9" s="12">
        <f aca="true" t="shared" si="24" ref="BK9:BK31">SUM(BL9:BN9)</f>
        <v>1469322</v>
      </c>
      <c r="BL9" s="111">
        <v>108157</v>
      </c>
      <c r="BM9" s="111">
        <v>601357</v>
      </c>
      <c r="BN9" s="111">
        <v>759808</v>
      </c>
      <c r="BO9" s="12">
        <f t="shared" si="13"/>
        <v>1257596</v>
      </c>
      <c r="BP9" s="111">
        <v>368419</v>
      </c>
      <c r="BQ9" s="5">
        <v>138520</v>
      </c>
      <c r="BR9" s="116">
        <f aca="true" t="shared" si="25" ref="BR9:BR30">SUM(BS9:BU9)</f>
        <v>750657</v>
      </c>
      <c r="BS9" s="111">
        <v>17460</v>
      </c>
      <c r="BT9" s="111">
        <v>31991</v>
      </c>
      <c r="BU9" s="117">
        <v>701206</v>
      </c>
      <c r="BV9" s="118">
        <f t="shared" si="14"/>
        <v>4648196</v>
      </c>
      <c r="BW9" s="114">
        <f t="shared" si="15"/>
        <v>35910500</v>
      </c>
      <c r="BX9" s="119"/>
      <c r="BY9" s="17"/>
      <c r="BZ9" s="114">
        <f t="shared" si="16"/>
        <v>35910500</v>
      </c>
      <c r="CA9" s="115">
        <v>0</v>
      </c>
      <c r="CB9" s="114">
        <f t="shared" si="17"/>
        <v>35910500</v>
      </c>
    </row>
    <row r="10" spans="1:80" ht="22.5" customHeight="1">
      <c r="A10" s="109" t="s">
        <v>19</v>
      </c>
      <c r="B10" s="110">
        <f t="shared" si="0"/>
        <v>7401906</v>
      </c>
      <c r="C10" s="111">
        <v>7401906</v>
      </c>
      <c r="D10" s="12">
        <f t="shared" si="18"/>
        <v>14340990</v>
      </c>
      <c r="E10" s="112">
        <v>2711815</v>
      </c>
      <c r="F10" s="112">
        <v>2563845</v>
      </c>
      <c r="G10" s="112">
        <v>995751</v>
      </c>
      <c r="H10" s="12">
        <f t="shared" si="19"/>
        <v>6239925</v>
      </c>
      <c r="I10" s="5">
        <v>3229727</v>
      </c>
      <c r="J10" s="5">
        <v>2628048</v>
      </c>
      <c r="K10" s="5">
        <v>382150</v>
      </c>
      <c r="L10" s="111">
        <v>480835</v>
      </c>
      <c r="M10" s="111">
        <v>1348819</v>
      </c>
      <c r="N10" s="113">
        <f t="shared" si="1"/>
        <v>2131215</v>
      </c>
      <c r="O10" s="5">
        <v>2131215</v>
      </c>
      <c r="P10" s="29">
        <f t="shared" si="20"/>
        <v>3183160</v>
      </c>
      <c r="Q10" s="5">
        <v>152323</v>
      </c>
      <c r="R10" s="5">
        <v>1150225</v>
      </c>
      <c r="S10" s="5">
        <v>635977</v>
      </c>
      <c r="T10" s="111">
        <v>1244635</v>
      </c>
      <c r="U10" s="12">
        <f t="shared" si="2"/>
        <v>1084807</v>
      </c>
      <c r="V10" s="5">
        <v>159200</v>
      </c>
      <c r="W10" s="5">
        <v>925607</v>
      </c>
      <c r="X10" s="12">
        <f t="shared" si="3"/>
        <v>2281807</v>
      </c>
      <c r="Y10" s="5">
        <v>1118295</v>
      </c>
      <c r="Z10" s="5">
        <v>266946</v>
      </c>
      <c r="AA10" s="5">
        <v>259804</v>
      </c>
      <c r="AB10" s="111">
        <v>636762</v>
      </c>
      <c r="AC10" s="12">
        <f t="shared" si="4"/>
        <v>5706726</v>
      </c>
      <c r="AD10" s="12">
        <f t="shared" si="5"/>
        <v>1947295</v>
      </c>
      <c r="AE10" s="16">
        <v>207382</v>
      </c>
      <c r="AF10" s="16">
        <v>243728</v>
      </c>
      <c r="AG10" s="16">
        <v>1496185</v>
      </c>
      <c r="AH10" s="12">
        <f t="shared" si="6"/>
        <v>1044331</v>
      </c>
      <c r="AI10" s="16">
        <v>113638</v>
      </c>
      <c r="AJ10" s="16">
        <v>102179</v>
      </c>
      <c r="AK10" s="16">
        <v>828514</v>
      </c>
      <c r="AL10" s="98">
        <f t="shared" si="7"/>
        <v>2715100</v>
      </c>
      <c r="AM10" s="16">
        <v>452635</v>
      </c>
      <c r="AN10" s="16">
        <v>475432</v>
      </c>
      <c r="AO10" s="16">
        <v>1787033</v>
      </c>
      <c r="AP10" s="12">
        <f t="shared" si="8"/>
        <v>6170327</v>
      </c>
      <c r="AQ10" s="16">
        <v>9251</v>
      </c>
      <c r="AR10" s="99">
        <v>2511920</v>
      </c>
      <c r="AS10" s="100">
        <v>3649156</v>
      </c>
      <c r="AT10" s="114">
        <f t="shared" si="9"/>
        <v>42300938</v>
      </c>
      <c r="AU10" s="102"/>
      <c r="AV10" s="103">
        <f t="shared" si="10"/>
        <v>36130611</v>
      </c>
      <c r="AW10" s="12">
        <f t="shared" si="11"/>
        <v>519998</v>
      </c>
      <c r="AX10" s="111">
        <v>519998</v>
      </c>
      <c r="AY10" s="12">
        <f t="shared" si="21"/>
        <v>493509</v>
      </c>
      <c r="AZ10" s="104">
        <v>72516</v>
      </c>
      <c r="BA10" s="104">
        <v>269806</v>
      </c>
      <c r="BB10" s="105">
        <v>151187</v>
      </c>
      <c r="BC10" s="12">
        <f t="shared" si="22"/>
        <v>82386</v>
      </c>
      <c r="BD10" s="104">
        <v>82386</v>
      </c>
      <c r="BE10" s="97">
        <f t="shared" si="23"/>
        <v>528389</v>
      </c>
      <c r="BF10" s="111">
        <v>11666</v>
      </c>
      <c r="BG10" s="115">
        <v>516723</v>
      </c>
      <c r="BH10" s="12">
        <f t="shared" si="12"/>
        <v>336846</v>
      </c>
      <c r="BI10" s="5">
        <v>109567</v>
      </c>
      <c r="BJ10" s="5">
        <v>227279</v>
      </c>
      <c r="BK10" s="12">
        <f t="shared" si="24"/>
        <v>2470108</v>
      </c>
      <c r="BL10" s="111">
        <v>53020</v>
      </c>
      <c r="BM10" s="111">
        <v>755632</v>
      </c>
      <c r="BN10" s="111">
        <v>1661456</v>
      </c>
      <c r="BO10" s="12">
        <f t="shared" si="13"/>
        <v>1380135</v>
      </c>
      <c r="BP10" s="111">
        <v>493323</v>
      </c>
      <c r="BQ10" s="5">
        <v>185578</v>
      </c>
      <c r="BR10" s="116">
        <f t="shared" si="25"/>
        <v>701234</v>
      </c>
      <c r="BS10" s="111">
        <v>18475</v>
      </c>
      <c r="BT10" s="111">
        <v>17899</v>
      </c>
      <c r="BU10" s="117">
        <v>664860</v>
      </c>
      <c r="BV10" s="118">
        <f t="shared" si="14"/>
        <v>5811371</v>
      </c>
      <c r="BW10" s="114">
        <f t="shared" si="15"/>
        <v>48112309</v>
      </c>
      <c r="BX10" s="119"/>
      <c r="BY10" s="17"/>
      <c r="BZ10" s="114">
        <f t="shared" si="16"/>
        <v>48112309</v>
      </c>
      <c r="CA10" s="115">
        <v>0</v>
      </c>
      <c r="CB10" s="114">
        <f t="shared" si="17"/>
        <v>48112309</v>
      </c>
    </row>
    <row r="11" spans="1:80" ht="22.5" customHeight="1">
      <c r="A11" s="109" t="s">
        <v>28</v>
      </c>
      <c r="B11" s="110">
        <f t="shared" si="0"/>
        <v>8735389</v>
      </c>
      <c r="C11" s="111">
        <v>8735389</v>
      </c>
      <c r="D11" s="12">
        <f t="shared" si="18"/>
        <v>24529747</v>
      </c>
      <c r="E11" s="112">
        <v>4232750</v>
      </c>
      <c r="F11" s="112">
        <v>4145396</v>
      </c>
      <c r="G11" s="112">
        <v>3905334</v>
      </c>
      <c r="H11" s="12">
        <f t="shared" si="19"/>
        <v>8073180</v>
      </c>
      <c r="I11" s="5">
        <v>3702110</v>
      </c>
      <c r="J11" s="5">
        <v>3457092</v>
      </c>
      <c r="K11" s="5">
        <v>913978</v>
      </c>
      <c r="L11" s="111">
        <v>2043038</v>
      </c>
      <c r="M11" s="111">
        <v>2130049</v>
      </c>
      <c r="N11" s="113">
        <f t="shared" si="1"/>
        <v>2573416</v>
      </c>
      <c r="O11" s="5">
        <v>2573416</v>
      </c>
      <c r="P11" s="29">
        <f t="shared" si="20"/>
        <v>4895316</v>
      </c>
      <c r="Q11" s="5">
        <v>176812</v>
      </c>
      <c r="R11" s="5">
        <v>1938226</v>
      </c>
      <c r="S11" s="5">
        <v>1356381</v>
      </c>
      <c r="T11" s="111">
        <v>1423897</v>
      </c>
      <c r="U11" s="12">
        <f t="shared" si="2"/>
        <v>979297</v>
      </c>
      <c r="V11" s="5">
        <v>117942</v>
      </c>
      <c r="W11" s="5">
        <v>861355</v>
      </c>
      <c r="X11" s="12">
        <f t="shared" si="3"/>
        <v>2187996</v>
      </c>
      <c r="Y11" s="5">
        <v>967732</v>
      </c>
      <c r="Z11" s="5">
        <v>337687</v>
      </c>
      <c r="AA11" s="5">
        <v>308786</v>
      </c>
      <c r="AB11" s="111">
        <v>573791</v>
      </c>
      <c r="AC11" s="12">
        <f t="shared" si="4"/>
        <v>7326297</v>
      </c>
      <c r="AD11" s="12">
        <f t="shared" si="5"/>
        <v>2866429</v>
      </c>
      <c r="AE11" s="16">
        <v>272580</v>
      </c>
      <c r="AF11" s="16">
        <v>317862</v>
      </c>
      <c r="AG11" s="16">
        <v>2275987</v>
      </c>
      <c r="AH11" s="12">
        <f t="shared" si="6"/>
        <v>1217651</v>
      </c>
      <c r="AI11" s="16">
        <v>166979</v>
      </c>
      <c r="AJ11" s="16">
        <v>153269</v>
      </c>
      <c r="AK11" s="16">
        <v>897403</v>
      </c>
      <c r="AL11" s="98">
        <f t="shared" si="7"/>
        <v>3242217</v>
      </c>
      <c r="AM11" s="16">
        <v>477717</v>
      </c>
      <c r="AN11" s="16">
        <v>746368</v>
      </c>
      <c r="AO11" s="16">
        <v>2018132</v>
      </c>
      <c r="AP11" s="12">
        <f t="shared" si="8"/>
        <v>8473743</v>
      </c>
      <c r="AQ11" s="16">
        <v>511249</v>
      </c>
      <c r="AR11" s="99">
        <v>3567361</v>
      </c>
      <c r="AS11" s="100">
        <v>4395133</v>
      </c>
      <c r="AT11" s="114">
        <f t="shared" si="9"/>
        <v>59701201</v>
      </c>
      <c r="AU11" s="102"/>
      <c r="AV11" s="103">
        <f t="shared" si="10"/>
        <v>51227458</v>
      </c>
      <c r="AW11" s="12">
        <f t="shared" si="11"/>
        <v>514681</v>
      </c>
      <c r="AX11" s="111">
        <v>514681</v>
      </c>
      <c r="AY11" s="12">
        <f t="shared" si="21"/>
        <v>675444</v>
      </c>
      <c r="AZ11" s="104">
        <v>94992</v>
      </c>
      <c r="BA11" s="104">
        <v>426116</v>
      </c>
      <c r="BB11" s="105">
        <v>154336</v>
      </c>
      <c r="BC11" s="12">
        <f t="shared" si="22"/>
        <v>80896</v>
      </c>
      <c r="BD11" s="104">
        <v>80896</v>
      </c>
      <c r="BE11" s="97">
        <f t="shared" si="23"/>
        <v>730270</v>
      </c>
      <c r="BF11" s="111">
        <v>15215</v>
      </c>
      <c r="BG11" s="115">
        <v>715055</v>
      </c>
      <c r="BH11" s="12">
        <f t="shared" si="12"/>
        <v>327803</v>
      </c>
      <c r="BI11" s="5">
        <v>106607</v>
      </c>
      <c r="BJ11" s="5">
        <v>221196</v>
      </c>
      <c r="BK11" s="12">
        <f t="shared" si="24"/>
        <v>2556412</v>
      </c>
      <c r="BL11" s="111">
        <v>78208</v>
      </c>
      <c r="BM11" s="111">
        <v>253456</v>
      </c>
      <c r="BN11" s="111">
        <v>2224748</v>
      </c>
      <c r="BO11" s="12">
        <f t="shared" si="13"/>
        <v>1773174</v>
      </c>
      <c r="BP11" s="111">
        <v>640901</v>
      </c>
      <c r="BQ11" s="5">
        <v>322464</v>
      </c>
      <c r="BR11" s="116">
        <f t="shared" si="25"/>
        <v>809809</v>
      </c>
      <c r="BS11" s="111">
        <v>19441</v>
      </c>
      <c r="BT11" s="111">
        <v>21993</v>
      </c>
      <c r="BU11" s="117">
        <v>768375</v>
      </c>
      <c r="BV11" s="118">
        <f t="shared" si="14"/>
        <v>6658680</v>
      </c>
      <c r="BW11" s="114">
        <f t="shared" si="15"/>
        <v>66359881</v>
      </c>
      <c r="BX11" s="119"/>
      <c r="BY11" s="17"/>
      <c r="BZ11" s="114">
        <f t="shared" si="16"/>
        <v>66359881</v>
      </c>
      <c r="CA11" s="115">
        <v>0</v>
      </c>
      <c r="CB11" s="114">
        <f t="shared" si="17"/>
        <v>66359881</v>
      </c>
    </row>
    <row r="12" spans="1:80" ht="22.5" customHeight="1">
      <c r="A12" s="109" t="s">
        <v>29</v>
      </c>
      <c r="B12" s="110">
        <f t="shared" si="0"/>
        <v>6975864</v>
      </c>
      <c r="C12" s="111">
        <v>6975864</v>
      </c>
      <c r="D12" s="12">
        <f t="shared" si="18"/>
        <v>13894867</v>
      </c>
      <c r="E12" s="112">
        <v>2524539</v>
      </c>
      <c r="F12" s="112">
        <v>2394480</v>
      </c>
      <c r="G12" s="112">
        <v>1130874</v>
      </c>
      <c r="H12" s="12">
        <f t="shared" si="19"/>
        <v>5741067</v>
      </c>
      <c r="I12" s="5">
        <v>2702834</v>
      </c>
      <c r="J12" s="5">
        <v>2602213</v>
      </c>
      <c r="K12" s="5">
        <v>436020</v>
      </c>
      <c r="L12" s="111">
        <v>647426</v>
      </c>
      <c r="M12" s="111">
        <v>1456481</v>
      </c>
      <c r="N12" s="113">
        <f t="shared" si="1"/>
        <v>1747090</v>
      </c>
      <c r="O12" s="5">
        <v>1747090</v>
      </c>
      <c r="P12" s="29">
        <f t="shared" si="20"/>
        <v>2620093</v>
      </c>
      <c r="Q12" s="5">
        <v>144092</v>
      </c>
      <c r="R12" s="5">
        <v>1156018</v>
      </c>
      <c r="S12" s="5">
        <v>643909</v>
      </c>
      <c r="T12" s="111">
        <v>676074</v>
      </c>
      <c r="U12" s="12">
        <f t="shared" si="2"/>
        <v>640917</v>
      </c>
      <c r="V12" s="5">
        <v>156863</v>
      </c>
      <c r="W12" s="5">
        <v>484054</v>
      </c>
      <c r="X12" s="12">
        <f t="shared" si="3"/>
        <v>1689239</v>
      </c>
      <c r="Y12" s="5">
        <v>723651</v>
      </c>
      <c r="Z12" s="5">
        <v>243175</v>
      </c>
      <c r="AA12" s="5">
        <v>287163</v>
      </c>
      <c r="AB12" s="111">
        <v>435250</v>
      </c>
      <c r="AC12" s="12">
        <f t="shared" si="4"/>
        <v>5361745</v>
      </c>
      <c r="AD12" s="12">
        <f t="shared" si="5"/>
        <v>1995123</v>
      </c>
      <c r="AE12" s="16">
        <v>192465</v>
      </c>
      <c r="AF12" s="16">
        <v>255914</v>
      </c>
      <c r="AG12" s="16">
        <v>1546744</v>
      </c>
      <c r="AH12" s="12">
        <f t="shared" si="6"/>
        <v>1042108</v>
      </c>
      <c r="AI12" s="16">
        <v>97481</v>
      </c>
      <c r="AJ12" s="16">
        <v>116113</v>
      </c>
      <c r="AK12" s="16">
        <v>828514</v>
      </c>
      <c r="AL12" s="98">
        <f t="shared" si="7"/>
        <v>2324514</v>
      </c>
      <c r="AM12" s="16">
        <v>457635</v>
      </c>
      <c r="AN12" s="16">
        <v>408031</v>
      </c>
      <c r="AO12" s="16">
        <v>1458848</v>
      </c>
      <c r="AP12" s="12">
        <f t="shared" si="8"/>
        <v>3993114</v>
      </c>
      <c r="AQ12" s="16">
        <v>77215</v>
      </c>
      <c r="AR12" s="99">
        <v>1375444</v>
      </c>
      <c r="AS12" s="100">
        <v>2540455</v>
      </c>
      <c r="AT12" s="114">
        <f t="shared" si="9"/>
        <v>36922929</v>
      </c>
      <c r="AU12" s="102"/>
      <c r="AV12" s="103">
        <f t="shared" si="10"/>
        <v>32929815</v>
      </c>
      <c r="AW12" s="12">
        <f t="shared" si="11"/>
        <v>452558</v>
      </c>
      <c r="AX12" s="111">
        <v>452558</v>
      </c>
      <c r="AY12" s="12">
        <f t="shared" si="21"/>
        <v>414415</v>
      </c>
      <c r="AZ12" s="104">
        <v>58165</v>
      </c>
      <c r="BA12" s="104">
        <v>230957</v>
      </c>
      <c r="BB12" s="105">
        <v>125293</v>
      </c>
      <c r="BC12" s="12">
        <f t="shared" si="22"/>
        <v>71021</v>
      </c>
      <c r="BD12" s="104">
        <v>71021</v>
      </c>
      <c r="BE12" s="97">
        <f t="shared" si="23"/>
        <v>702731</v>
      </c>
      <c r="BF12" s="111">
        <v>252558</v>
      </c>
      <c r="BG12" s="115">
        <v>450173</v>
      </c>
      <c r="BH12" s="12">
        <f t="shared" si="12"/>
        <v>286089</v>
      </c>
      <c r="BI12" s="5">
        <v>93879</v>
      </c>
      <c r="BJ12" s="5">
        <v>192210</v>
      </c>
      <c r="BK12" s="12">
        <f t="shared" si="24"/>
        <v>1336552</v>
      </c>
      <c r="BL12" s="111">
        <v>47683</v>
      </c>
      <c r="BM12" s="111">
        <v>98094</v>
      </c>
      <c r="BN12" s="111">
        <v>1190775</v>
      </c>
      <c r="BO12" s="12">
        <f t="shared" si="13"/>
        <v>1291896</v>
      </c>
      <c r="BP12" s="111">
        <v>517371</v>
      </c>
      <c r="BQ12" s="5">
        <v>206690</v>
      </c>
      <c r="BR12" s="116">
        <f t="shared" si="25"/>
        <v>567835</v>
      </c>
      <c r="BS12" s="111">
        <v>18665</v>
      </c>
      <c r="BT12" s="111">
        <v>15759</v>
      </c>
      <c r="BU12" s="117">
        <v>533411</v>
      </c>
      <c r="BV12" s="118">
        <f t="shared" si="14"/>
        <v>4555262</v>
      </c>
      <c r="BW12" s="114">
        <f t="shared" si="15"/>
        <v>41478191</v>
      </c>
      <c r="BX12" s="119"/>
      <c r="BY12" s="17"/>
      <c r="BZ12" s="114">
        <f t="shared" si="16"/>
        <v>41478191</v>
      </c>
      <c r="CA12" s="115">
        <v>0</v>
      </c>
      <c r="CB12" s="114">
        <f t="shared" si="17"/>
        <v>41478191</v>
      </c>
    </row>
    <row r="13" spans="1:80" ht="22.5" customHeight="1">
      <c r="A13" s="109" t="s">
        <v>30</v>
      </c>
      <c r="B13" s="110">
        <f t="shared" si="0"/>
        <v>6437797</v>
      </c>
      <c r="C13" s="111">
        <v>6437797</v>
      </c>
      <c r="D13" s="12">
        <f t="shared" si="18"/>
        <v>18018709</v>
      </c>
      <c r="E13" s="112">
        <v>2804814</v>
      </c>
      <c r="F13" s="112">
        <v>3042789</v>
      </c>
      <c r="G13" s="112">
        <v>2860447</v>
      </c>
      <c r="H13" s="12">
        <f t="shared" si="19"/>
        <v>4877820</v>
      </c>
      <c r="I13" s="5">
        <v>2705833</v>
      </c>
      <c r="J13" s="5">
        <v>1712106</v>
      </c>
      <c r="K13" s="5">
        <v>459881</v>
      </c>
      <c r="L13" s="111">
        <v>3031250</v>
      </c>
      <c r="M13" s="111">
        <v>1401589</v>
      </c>
      <c r="N13" s="113">
        <f t="shared" si="1"/>
        <v>1743016</v>
      </c>
      <c r="O13" s="5">
        <v>1743016</v>
      </c>
      <c r="P13" s="29">
        <f t="shared" si="20"/>
        <v>2665803</v>
      </c>
      <c r="Q13" s="5">
        <v>139158</v>
      </c>
      <c r="R13" s="5">
        <v>1014892</v>
      </c>
      <c r="S13" s="5">
        <v>698861</v>
      </c>
      <c r="T13" s="111">
        <v>812892</v>
      </c>
      <c r="U13" s="12">
        <f t="shared" si="2"/>
        <v>1023932</v>
      </c>
      <c r="V13" s="5">
        <v>107466</v>
      </c>
      <c r="W13" s="5">
        <v>916466</v>
      </c>
      <c r="X13" s="12">
        <f t="shared" si="3"/>
        <v>1619260</v>
      </c>
      <c r="Y13" s="5">
        <v>745318</v>
      </c>
      <c r="Z13" s="5">
        <v>229116</v>
      </c>
      <c r="AA13" s="5">
        <v>236903</v>
      </c>
      <c r="AB13" s="111">
        <v>407923</v>
      </c>
      <c r="AC13" s="12">
        <f t="shared" si="4"/>
        <v>5114236</v>
      </c>
      <c r="AD13" s="12">
        <f t="shared" si="5"/>
        <v>1951089</v>
      </c>
      <c r="AE13" s="16">
        <v>248053</v>
      </c>
      <c r="AF13" s="16">
        <v>238650</v>
      </c>
      <c r="AG13" s="16">
        <v>1464386</v>
      </c>
      <c r="AH13" s="12">
        <f t="shared" si="6"/>
        <v>875925</v>
      </c>
      <c r="AI13" s="16">
        <v>156181</v>
      </c>
      <c r="AJ13" s="16">
        <v>119209</v>
      </c>
      <c r="AK13" s="16">
        <v>600535</v>
      </c>
      <c r="AL13" s="98">
        <f t="shared" si="7"/>
        <v>2287222</v>
      </c>
      <c r="AM13" s="16">
        <v>454492</v>
      </c>
      <c r="AN13" s="16">
        <v>450129</v>
      </c>
      <c r="AO13" s="16">
        <v>1382601</v>
      </c>
      <c r="AP13" s="12">
        <f t="shared" si="8"/>
        <v>4026048</v>
      </c>
      <c r="AQ13" s="16">
        <v>354453</v>
      </c>
      <c r="AR13" s="99">
        <v>1228013</v>
      </c>
      <c r="AS13" s="100">
        <v>2443582</v>
      </c>
      <c r="AT13" s="114">
        <f t="shared" si="9"/>
        <v>40648801</v>
      </c>
      <c r="AU13" s="102"/>
      <c r="AV13" s="103">
        <f t="shared" si="10"/>
        <v>36622753</v>
      </c>
      <c r="AW13" s="12">
        <f t="shared" si="11"/>
        <v>412328</v>
      </c>
      <c r="AX13" s="111">
        <v>412328</v>
      </c>
      <c r="AY13" s="12">
        <f t="shared" si="21"/>
        <v>510425</v>
      </c>
      <c r="AZ13" s="104">
        <v>51186</v>
      </c>
      <c r="BA13" s="104">
        <v>357304</v>
      </c>
      <c r="BB13" s="105">
        <v>101935</v>
      </c>
      <c r="BC13" s="12">
        <f t="shared" si="22"/>
        <v>64316</v>
      </c>
      <c r="BD13" s="104">
        <v>64316</v>
      </c>
      <c r="BE13" s="97">
        <f t="shared" si="23"/>
        <v>484431</v>
      </c>
      <c r="BF13" s="111">
        <v>73638</v>
      </c>
      <c r="BG13" s="115">
        <v>410793</v>
      </c>
      <c r="BH13" s="12">
        <f t="shared" si="12"/>
        <v>255185</v>
      </c>
      <c r="BI13" s="5">
        <v>84481</v>
      </c>
      <c r="BJ13" s="5">
        <v>170704</v>
      </c>
      <c r="BK13" s="12">
        <f t="shared" si="24"/>
        <v>1890891</v>
      </c>
      <c r="BL13" s="111">
        <v>686803</v>
      </c>
      <c r="BM13" s="111">
        <v>269784</v>
      </c>
      <c r="BN13" s="111">
        <v>934304</v>
      </c>
      <c r="BO13" s="12">
        <f t="shared" si="13"/>
        <v>1207627</v>
      </c>
      <c r="BP13" s="111">
        <v>468444</v>
      </c>
      <c r="BQ13" s="5">
        <v>237881</v>
      </c>
      <c r="BR13" s="116">
        <f t="shared" si="25"/>
        <v>501302</v>
      </c>
      <c r="BS13" s="111">
        <v>18542</v>
      </c>
      <c r="BT13" s="111">
        <v>17076</v>
      </c>
      <c r="BU13" s="117">
        <v>465684</v>
      </c>
      <c r="BV13" s="118">
        <f t="shared" si="14"/>
        <v>4825203</v>
      </c>
      <c r="BW13" s="114">
        <f t="shared" si="15"/>
        <v>45474004</v>
      </c>
      <c r="BX13" s="119"/>
      <c r="BY13" s="17"/>
      <c r="BZ13" s="114">
        <f t="shared" si="16"/>
        <v>45474004</v>
      </c>
      <c r="CA13" s="115">
        <v>0</v>
      </c>
      <c r="CB13" s="114">
        <f t="shared" si="17"/>
        <v>45474004</v>
      </c>
    </row>
    <row r="14" spans="1:80" ht="22.5" customHeight="1">
      <c r="A14" s="109" t="s">
        <v>31</v>
      </c>
      <c r="B14" s="110">
        <f t="shared" si="0"/>
        <v>7530659</v>
      </c>
      <c r="C14" s="111">
        <v>7530659</v>
      </c>
      <c r="D14" s="12">
        <f t="shared" si="18"/>
        <v>23183682</v>
      </c>
      <c r="E14" s="112">
        <v>3541395</v>
      </c>
      <c r="F14" s="112">
        <v>3321636</v>
      </c>
      <c r="G14" s="112">
        <v>3392245</v>
      </c>
      <c r="H14" s="12">
        <f t="shared" si="19"/>
        <v>8657546</v>
      </c>
      <c r="I14" s="5">
        <v>3952730</v>
      </c>
      <c r="J14" s="5">
        <v>3680206</v>
      </c>
      <c r="K14" s="5">
        <v>1024610</v>
      </c>
      <c r="L14" s="111">
        <v>2452894</v>
      </c>
      <c r="M14" s="111">
        <v>1817966</v>
      </c>
      <c r="N14" s="113">
        <f t="shared" si="1"/>
        <v>2058668</v>
      </c>
      <c r="O14" s="5">
        <v>2058668</v>
      </c>
      <c r="P14" s="29">
        <f t="shared" si="20"/>
        <v>2936364</v>
      </c>
      <c r="Q14" s="5">
        <v>157969</v>
      </c>
      <c r="R14" s="5">
        <v>1365586</v>
      </c>
      <c r="S14" s="5">
        <v>590594</v>
      </c>
      <c r="T14" s="111">
        <v>822215</v>
      </c>
      <c r="U14" s="12">
        <f t="shared" si="2"/>
        <v>854025</v>
      </c>
      <c r="V14" s="5">
        <v>160737</v>
      </c>
      <c r="W14" s="5">
        <v>693288</v>
      </c>
      <c r="X14" s="12">
        <f t="shared" si="3"/>
        <v>2099200</v>
      </c>
      <c r="Y14" s="5">
        <v>772570</v>
      </c>
      <c r="Z14" s="5">
        <v>283074</v>
      </c>
      <c r="AA14" s="5">
        <v>269989</v>
      </c>
      <c r="AB14" s="111">
        <v>773567</v>
      </c>
      <c r="AC14" s="12">
        <f t="shared" si="4"/>
        <v>6375406</v>
      </c>
      <c r="AD14" s="12">
        <f t="shared" si="5"/>
        <v>2790750</v>
      </c>
      <c r="AE14" s="16">
        <v>399572</v>
      </c>
      <c r="AF14" s="16">
        <v>356452</v>
      </c>
      <c r="AG14" s="16">
        <v>2034726</v>
      </c>
      <c r="AH14" s="12">
        <f t="shared" si="6"/>
        <v>1543321</v>
      </c>
      <c r="AI14" s="16">
        <v>289845</v>
      </c>
      <c r="AJ14" s="16">
        <v>207455</v>
      </c>
      <c r="AK14" s="16">
        <v>1046021</v>
      </c>
      <c r="AL14" s="98">
        <f t="shared" si="7"/>
        <v>2041335</v>
      </c>
      <c r="AM14" s="16">
        <v>505837</v>
      </c>
      <c r="AN14" s="16">
        <v>214670</v>
      </c>
      <c r="AO14" s="16">
        <v>1320828</v>
      </c>
      <c r="AP14" s="12">
        <f t="shared" si="8"/>
        <v>5085781</v>
      </c>
      <c r="AQ14" s="16">
        <v>5848</v>
      </c>
      <c r="AR14" s="99">
        <v>2046750</v>
      </c>
      <c r="AS14" s="100">
        <v>3033183</v>
      </c>
      <c r="AT14" s="114">
        <f t="shared" si="9"/>
        <v>50123785</v>
      </c>
      <c r="AU14" s="102"/>
      <c r="AV14" s="103">
        <f t="shared" si="10"/>
        <v>45038004</v>
      </c>
      <c r="AW14" s="12">
        <f t="shared" si="11"/>
        <v>365360</v>
      </c>
      <c r="AX14" s="111">
        <v>365360</v>
      </c>
      <c r="AY14" s="12">
        <f t="shared" si="21"/>
        <v>949727</v>
      </c>
      <c r="AZ14" s="104">
        <v>60162</v>
      </c>
      <c r="BA14" s="104">
        <v>740511</v>
      </c>
      <c r="BB14" s="105">
        <v>149054</v>
      </c>
      <c r="BC14" s="12">
        <f t="shared" si="22"/>
        <v>55954</v>
      </c>
      <c r="BD14" s="104">
        <v>55954</v>
      </c>
      <c r="BE14" s="97">
        <f t="shared" si="23"/>
        <v>642191</v>
      </c>
      <c r="BF14" s="111">
        <v>80175</v>
      </c>
      <c r="BG14" s="115">
        <v>562016</v>
      </c>
      <c r="BH14" s="12">
        <f t="shared" si="12"/>
        <v>213348</v>
      </c>
      <c r="BI14" s="5">
        <v>71862</v>
      </c>
      <c r="BJ14" s="5">
        <v>141486</v>
      </c>
      <c r="BK14" s="12">
        <f t="shared" si="24"/>
        <v>1600399</v>
      </c>
      <c r="BL14" s="111">
        <v>114899</v>
      </c>
      <c r="BM14" s="111">
        <v>483862</v>
      </c>
      <c r="BN14" s="111">
        <v>1001638</v>
      </c>
      <c r="BO14" s="12">
        <f t="shared" si="13"/>
        <v>2122751</v>
      </c>
      <c r="BP14" s="111">
        <v>751306</v>
      </c>
      <c r="BQ14" s="5">
        <v>885055</v>
      </c>
      <c r="BR14" s="116">
        <f t="shared" si="25"/>
        <v>486390</v>
      </c>
      <c r="BS14" s="111">
        <v>20532</v>
      </c>
      <c r="BT14" s="111">
        <v>9093</v>
      </c>
      <c r="BU14" s="117">
        <v>456765</v>
      </c>
      <c r="BV14" s="118">
        <f t="shared" si="14"/>
        <v>5949730</v>
      </c>
      <c r="BW14" s="114">
        <f t="shared" si="15"/>
        <v>56073515</v>
      </c>
      <c r="BX14" s="119"/>
      <c r="BY14" s="17"/>
      <c r="BZ14" s="114">
        <f t="shared" si="16"/>
        <v>56073515</v>
      </c>
      <c r="CA14" s="115">
        <v>0</v>
      </c>
      <c r="CB14" s="114">
        <f t="shared" si="17"/>
        <v>56073515</v>
      </c>
    </row>
    <row r="15" spans="1:80" ht="22.5" customHeight="1">
      <c r="A15" s="109" t="s">
        <v>32</v>
      </c>
      <c r="B15" s="110">
        <f t="shared" si="0"/>
        <v>10891177</v>
      </c>
      <c r="C15" s="111">
        <v>10891177</v>
      </c>
      <c r="D15" s="12">
        <f t="shared" si="18"/>
        <v>38388010</v>
      </c>
      <c r="E15" s="112">
        <v>5969954</v>
      </c>
      <c r="F15" s="112">
        <v>5389070</v>
      </c>
      <c r="G15" s="112">
        <v>4178792</v>
      </c>
      <c r="H15" s="12">
        <f t="shared" si="19"/>
        <v>14817508</v>
      </c>
      <c r="I15" s="5">
        <v>7124017</v>
      </c>
      <c r="J15" s="5">
        <v>5595463</v>
      </c>
      <c r="K15" s="5">
        <v>2098028</v>
      </c>
      <c r="L15" s="111">
        <v>5148707</v>
      </c>
      <c r="M15" s="111">
        <v>2883979</v>
      </c>
      <c r="N15" s="113">
        <f t="shared" si="1"/>
        <v>3282051</v>
      </c>
      <c r="O15" s="5">
        <v>3282051</v>
      </c>
      <c r="P15" s="29">
        <f t="shared" si="20"/>
        <v>5284255</v>
      </c>
      <c r="Q15" s="5">
        <v>221080</v>
      </c>
      <c r="R15" s="5">
        <v>2350671</v>
      </c>
      <c r="S15" s="5">
        <v>1371070</v>
      </c>
      <c r="T15" s="111">
        <v>1341434</v>
      </c>
      <c r="U15" s="12">
        <f t="shared" si="2"/>
        <v>785067</v>
      </c>
      <c r="V15" s="5">
        <v>130344</v>
      </c>
      <c r="W15" s="5">
        <v>654723</v>
      </c>
      <c r="X15" s="12">
        <f t="shared" si="3"/>
        <v>3072366</v>
      </c>
      <c r="Y15" s="5">
        <v>1144657</v>
      </c>
      <c r="Z15" s="5">
        <v>464821</v>
      </c>
      <c r="AA15" s="5">
        <v>282996</v>
      </c>
      <c r="AB15" s="111">
        <v>1179892</v>
      </c>
      <c r="AC15" s="12">
        <f t="shared" si="4"/>
        <v>11478085</v>
      </c>
      <c r="AD15" s="12">
        <f t="shared" si="5"/>
        <v>5160130</v>
      </c>
      <c r="AE15" s="16">
        <v>794314</v>
      </c>
      <c r="AF15" s="16">
        <v>714935</v>
      </c>
      <c r="AG15" s="16">
        <v>3650881</v>
      </c>
      <c r="AH15" s="12">
        <f t="shared" si="6"/>
        <v>2821693</v>
      </c>
      <c r="AI15" s="16">
        <v>497364</v>
      </c>
      <c r="AJ15" s="16">
        <v>363820</v>
      </c>
      <c r="AK15" s="16">
        <v>1960509</v>
      </c>
      <c r="AL15" s="98">
        <f t="shared" si="7"/>
        <v>3496262</v>
      </c>
      <c r="AM15" s="16">
        <v>664535</v>
      </c>
      <c r="AN15" s="16">
        <v>796826</v>
      </c>
      <c r="AO15" s="16">
        <v>2034901</v>
      </c>
      <c r="AP15" s="12">
        <f t="shared" si="8"/>
        <v>8326014</v>
      </c>
      <c r="AQ15" s="16">
        <v>845503</v>
      </c>
      <c r="AR15" s="99">
        <v>1957026</v>
      </c>
      <c r="AS15" s="100">
        <v>5523485</v>
      </c>
      <c r="AT15" s="114">
        <f t="shared" si="9"/>
        <v>81507025</v>
      </c>
      <c r="AU15" s="102"/>
      <c r="AV15" s="103">
        <f t="shared" si="10"/>
        <v>73181011</v>
      </c>
      <c r="AW15" s="12">
        <f t="shared" si="11"/>
        <v>358237</v>
      </c>
      <c r="AX15" s="111">
        <v>358237</v>
      </c>
      <c r="AY15" s="12">
        <f t="shared" si="21"/>
        <v>801294</v>
      </c>
      <c r="AZ15" s="104">
        <v>97016</v>
      </c>
      <c r="BA15" s="104">
        <v>410228</v>
      </c>
      <c r="BB15" s="105">
        <v>294050</v>
      </c>
      <c r="BC15" s="12">
        <f t="shared" si="22"/>
        <v>53456</v>
      </c>
      <c r="BD15" s="104">
        <v>53456</v>
      </c>
      <c r="BE15" s="97">
        <f t="shared" si="23"/>
        <v>1092822</v>
      </c>
      <c r="BF15" s="111">
        <v>21559</v>
      </c>
      <c r="BG15" s="115">
        <v>1071263</v>
      </c>
      <c r="BH15" s="12">
        <f t="shared" si="12"/>
        <v>195071</v>
      </c>
      <c r="BI15" s="5">
        <v>66225</v>
      </c>
      <c r="BJ15" s="5">
        <v>128846</v>
      </c>
      <c r="BK15" s="12">
        <f t="shared" si="24"/>
        <v>2132262</v>
      </c>
      <c r="BL15" s="111">
        <v>138835</v>
      </c>
      <c r="BM15" s="111">
        <v>1045780</v>
      </c>
      <c r="BN15" s="111">
        <v>947647</v>
      </c>
      <c r="BO15" s="12">
        <f t="shared" si="13"/>
        <v>3230679</v>
      </c>
      <c r="BP15" s="111">
        <v>1800068</v>
      </c>
      <c r="BQ15" s="5">
        <v>740100</v>
      </c>
      <c r="BR15" s="116">
        <f t="shared" si="25"/>
        <v>690511</v>
      </c>
      <c r="BS15" s="111">
        <v>26682</v>
      </c>
      <c r="BT15" s="111">
        <v>41228</v>
      </c>
      <c r="BU15" s="117">
        <v>622601</v>
      </c>
      <c r="BV15" s="118">
        <f t="shared" si="14"/>
        <v>7863821</v>
      </c>
      <c r="BW15" s="114">
        <f t="shared" si="15"/>
        <v>89370846</v>
      </c>
      <c r="BX15" s="119"/>
      <c r="BY15" s="17"/>
      <c r="BZ15" s="114">
        <f t="shared" si="16"/>
        <v>89370846</v>
      </c>
      <c r="CA15" s="115">
        <v>0</v>
      </c>
      <c r="CB15" s="114">
        <f t="shared" si="17"/>
        <v>89370846</v>
      </c>
    </row>
    <row r="16" spans="1:80" ht="22.5" customHeight="1">
      <c r="A16" s="109" t="s">
        <v>33</v>
      </c>
      <c r="B16" s="110">
        <f t="shared" si="0"/>
        <v>9583613</v>
      </c>
      <c r="C16" s="111">
        <v>9583613</v>
      </c>
      <c r="D16" s="12">
        <f t="shared" si="18"/>
        <v>29464736</v>
      </c>
      <c r="E16" s="112">
        <v>4586918</v>
      </c>
      <c r="F16" s="112">
        <v>4305511</v>
      </c>
      <c r="G16" s="112">
        <v>2676566</v>
      </c>
      <c r="H16" s="12">
        <f t="shared" si="19"/>
        <v>12054696</v>
      </c>
      <c r="I16" s="5">
        <v>4709143</v>
      </c>
      <c r="J16" s="5">
        <v>6251888</v>
      </c>
      <c r="K16" s="5">
        <v>1093665</v>
      </c>
      <c r="L16" s="111">
        <v>3340435</v>
      </c>
      <c r="M16" s="111">
        <v>2500610</v>
      </c>
      <c r="N16" s="113">
        <f t="shared" si="1"/>
        <v>2685228</v>
      </c>
      <c r="O16" s="5">
        <v>2685228</v>
      </c>
      <c r="P16" s="29">
        <f t="shared" si="20"/>
        <v>3652903</v>
      </c>
      <c r="Q16" s="5">
        <v>189935</v>
      </c>
      <c r="R16" s="5">
        <v>1843570</v>
      </c>
      <c r="S16" s="5">
        <v>564350</v>
      </c>
      <c r="T16" s="111">
        <v>1055048</v>
      </c>
      <c r="U16" s="12">
        <f t="shared" si="2"/>
        <v>817682</v>
      </c>
      <c r="V16" s="5">
        <v>169697</v>
      </c>
      <c r="W16" s="5">
        <v>647985</v>
      </c>
      <c r="X16" s="12">
        <f t="shared" si="3"/>
        <v>2624083</v>
      </c>
      <c r="Y16" s="5">
        <v>1096003</v>
      </c>
      <c r="Z16" s="5">
        <v>375058</v>
      </c>
      <c r="AA16" s="5">
        <v>328253</v>
      </c>
      <c r="AB16" s="111">
        <v>824769</v>
      </c>
      <c r="AC16" s="12">
        <f t="shared" si="4"/>
        <v>8649573</v>
      </c>
      <c r="AD16" s="12">
        <f t="shared" si="5"/>
        <v>3954288</v>
      </c>
      <c r="AE16" s="16">
        <v>491200</v>
      </c>
      <c r="AF16" s="16">
        <v>487455</v>
      </c>
      <c r="AG16" s="16">
        <v>2975633</v>
      </c>
      <c r="AH16" s="12">
        <f t="shared" si="6"/>
        <v>1843568</v>
      </c>
      <c r="AI16" s="16">
        <v>286245</v>
      </c>
      <c r="AJ16" s="16">
        <v>229129</v>
      </c>
      <c r="AK16" s="16">
        <v>1328194</v>
      </c>
      <c r="AL16" s="98">
        <f t="shared" si="7"/>
        <v>2851717</v>
      </c>
      <c r="AM16" s="16">
        <v>554946</v>
      </c>
      <c r="AN16" s="16">
        <v>288655</v>
      </c>
      <c r="AO16" s="16">
        <v>2008116</v>
      </c>
      <c r="AP16" s="12">
        <f t="shared" si="8"/>
        <v>10220999</v>
      </c>
      <c r="AQ16" s="16">
        <v>736847</v>
      </c>
      <c r="AR16" s="99">
        <v>4984765</v>
      </c>
      <c r="AS16" s="100">
        <v>4499387</v>
      </c>
      <c r="AT16" s="114">
        <f t="shared" si="9"/>
        <v>67698817</v>
      </c>
      <c r="AU16" s="102"/>
      <c r="AV16" s="103">
        <f t="shared" si="10"/>
        <v>57477818</v>
      </c>
      <c r="AW16" s="12">
        <f t="shared" si="11"/>
        <v>461349</v>
      </c>
      <c r="AX16" s="111">
        <v>461349</v>
      </c>
      <c r="AY16" s="12">
        <f t="shared" si="21"/>
        <v>716800</v>
      </c>
      <c r="AZ16" s="104">
        <v>96979</v>
      </c>
      <c r="BA16" s="104">
        <v>416158</v>
      </c>
      <c r="BB16" s="105">
        <v>203663</v>
      </c>
      <c r="BC16" s="12">
        <f t="shared" si="22"/>
        <v>71610</v>
      </c>
      <c r="BD16" s="104">
        <v>71610</v>
      </c>
      <c r="BE16" s="97">
        <f t="shared" si="23"/>
        <v>836943</v>
      </c>
      <c r="BF16" s="111">
        <v>17084</v>
      </c>
      <c r="BG16" s="115">
        <v>819859</v>
      </c>
      <c r="BH16" s="12">
        <f t="shared" si="12"/>
        <v>284052</v>
      </c>
      <c r="BI16" s="5">
        <v>93173</v>
      </c>
      <c r="BJ16" s="5">
        <v>190879</v>
      </c>
      <c r="BK16" s="12">
        <f t="shared" si="24"/>
        <v>3705809</v>
      </c>
      <c r="BL16" s="111">
        <v>538315</v>
      </c>
      <c r="BM16" s="111">
        <v>1020176</v>
      </c>
      <c r="BN16" s="111">
        <v>2147318</v>
      </c>
      <c r="BO16" s="12">
        <f t="shared" si="13"/>
        <v>2784421</v>
      </c>
      <c r="BP16" s="111">
        <v>1296110</v>
      </c>
      <c r="BQ16" s="5">
        <v>726309</v>
      </c>
      <c r="BR16" s="116">
        <f t="shared" si="25"/>
        <v>762002</v>
      </c>
      <c r="BS16" s="111">
        <v>22430</v>
      </c>
      <c r="BT16" s="111">
        <v>13372</v>
      </c>
      <c r="BU16" s="117">
        <v>726200</v>
      </c>
      <c r="BV16" s="118">
        <f t="shared" si="14"/>
        <v>8860984</v>
      </c>
      <c r="BW16" s="114">
        <f t="shared" si="15"/>
        <v>76559801</v>
      </c>
      <c r="BX16" s="119"/>
      <c r="BY16" s="17"/>
      <c r="BZ16" s="114">
        <f t="shared" si="16"/>
        <v>76559801</v>
      </c>
      <c r="CA16" s="115">
        <v>0</v>
      </c>
      <c r="CB16" s="114">
        <f t="shared" si="17"/>
        <v>76559801</v>
      </c>
    </row>
    <row r="17" spans="1:80" ht="22.5" customHeight="1">
      <c r="A17" s="109" t="s">
        <v>34</v>
      </c>
      <c r="B17" s="110">
        <f t="shared" si="0"/>
        <v>7980808</v>
      </c>
      <c r="C17" s="111">
        <v>7980808</v>
      </c>
      <c r="D17" s="12">
        <f t="shared" si="18"/>
        <v>17800988</v>
      </c>
      <c r="E17" s="112">
        <v>3137476</v>
      </c>
      <c r="F17" s="112">
        <v>3183612</v>
      </c>
      <c r="G17" s="112">
        <v>1486729</v>
      </c>
      <c r="H17" s="12">
        <f t="shared" si="19"/>
        <v>6907127</v>
      </c>
      <c r="I17" s="5">
        <v>3268618</v>
      </c>
      <c r="J17" s="5">
        <v>3143558</v>
      </c>
      <c r="K17" s="5">
        <v>494951</v>
      </c>
      <c r="L17" s="111">
        <v>1261344</v>
      </c>
      <c r="M17" s="111">
        <v>1824700</v>
      </c>
      <c r="N17" s="113">
        <f t="shared" si="1"/>
        <v>2081538</v>
      </c>
      <c r="O17" s="5">
        <v>2081538</v>
      </c>
      <c r="P17" s="29">
        <f t="shared" si="20"/>
        <v>2726522</v>
      </c>
      <c r="Q17" s="5">
        <v>161354</v>
      </c>
      <c r="R17" s="5">
        <v>1428089</v>
      </c>
      <c r="S17" s="5">
        <v>432720</v>
      </c>
      <c r="T17" s="111">
        <v>704359</v>
      </c>
      <c r="U17" s="12">
        <f t="shared" si="2"/>
        <v>608577</v>
      </c>
      <c r="V17" s="5">
        <v>161753</v>
      </c>
      <c r="W17" s="5">
        <v>446824</v>
      </c>
      <c r="X17" s="12">
        <f t="shared" si="3"/>
        <v>1985354</v>
      </c>
      <c r="Y17" s="5">
        <v>822806</v>
      </c>
      <c r="Z17" s="5">
        <v>293048</v>
      </c>
      <c r="AA17" s="5">
        <v>289211</v>
      </c>
      <c r="AB17" s="111">
        <v>580289</v>
      </c>
      <c r="AC17" s="12">
        <f t="shared" si="4"/>
        <v>5328087</v>
      </c>
      <c r="AD17" s="12">
        <f t="shared" si="5"/>
        <v>2261028</v>
      </c>
      <c r="AE17" s="16">
        <v>198472</v>
      </c>
      <c r="AF17" s="16">
        <v>310753</v>
      </c>
      <c r="AG17" s="16">
        <v>1751803</v>
      </c>
      <c r="AH17" s="12">
        <f t="shared" si="6"/>
        <v>1088814</v>
      </c>
      <c r="AI17" s="16">
        <v>102542</v>
      </c>
      <c r="AJ17" s="16">
        <v>143980</v>
      </c>
      <c r="AK17" s="16">
        <v>842292</v>
      </c>
      <c r="AL17" s="98">
        <f t="shared" si="7"/>
        <v>1978245</v>
      </c>
      <c r="AM17" s="16">
        <v>480439</v>
      </c>
      <c r="AN17" s="16">
        <v>153335</v>
      </c>
      <c r="AO17" s="16">
        <v>1344471</v>
      </c>
      <c r="AP17" s="12">
        <f t="shared" si="8"/>
        <v>6284349</v>
      </c>
      <c r="AQ17" s="16">
        <v>134711</v>
      </c>
      <c r="AR17" s="99">
        <v>3111053</v>
      </c>
      <c r="AS17" s="100">
        <v>3038585</v>
      </c>
      <c r="AT17" s="114">
        <f t="shared" si="9"/>
        <v>44796223</v>
      </c>
      <c r="AU17" s="102"/>
      <c r="AV17" s="103">
        <f t="shared" si="10"/>
        <v>38511874</v>
      </c>
      <c r="AW17" s="12">
        <f t="shared" si="11"/>
        <v>483839</v>
      </c>
      <c r="AX17" s="111">
        <v>483839</v>
      </c>
      <c r="AY17" s="12">
        <f t="shared" si="21"/>
        <v>579852</v>
      </c>
      <c r="AZ17" s="104">
        <v>76539</v>
      </c>
      <c r="BA17" s="104">
        <v>352840</v>
      </c>
      <c r="BB17" s="105">
        <v>150473</v>
      </c>
      <c r="BC17" s="12">
        <f t="shared" si="22"/>
        <v>76020</v>
      </c>
      <c r="BD17" s="104">
        <v>76020</v>
      </c>
      <c r="BE17" s="97">
        <f t="shared" si="23"/>
        <v>882234</v>
      </c>
      <c r="BF17" s="111">
        <v>292297</v>
      </c>
      <c r="BG17" s="115">
        <v>589937</v>
      </c>
      <c r="BH17" s="12">
        <f t="shared" si="12"/>
        <v>307090</v>
      </c>
      <c r="BI17" s="5">
        <v>100353</v>
      </c>
      <c r="BJ17" s="5">
        <v>206737</v>
      </c>
      <c r="BK17" s="12">
        <f t="shared" si="24"/>
        <v>2311434</v>
      </c>
      <c r="BL17" s="111">
        <v>157983</v>
      </c>
      <c r="BM17" s="111">
        <v>234839</v>
      </c>
      <c r="BN17" s="111">
        <v>1918612</v>
      </c>
      <c r="BO17" s="12">
        <f t="shared" si="13"/>
        <v>1606601</v>
      </c>
      <c r="BP17" s="111">
        <v>614777</v>
      </c>
      <c r="BQ17" s="5">
        <v>332679</v>
      </c>
      <c r="BR17" s="116">
        <f t="shared" si="25"/>
        <v>659145</v>
      </c>
      <c r="BS17" s="111">
        <v>19558</v>
      </c>
      <c r="BT17" s="111">
        <v>5658</v>
      </c>
      <c r="BU17" s="117">
        <v>633929</v>
      </c>
      <c r="BV17" s="118">
        <f t="shared" si="14"/>
        <v>6247070</v>
      </c>
      <c r="BW17" s="114">
        <f t="shared" si="15"/>
        <v>51043293</v>
      </c>
      <c r="BX17" s="119"/>
      <c r="BY17" s="17"/>
      <c r="BZ17" s="114">
        <f t="shared" si="16"/>
        <v>51043293</v>
      </c>
      <c r="CA17" s="115">
        <v>0</v>
      </c>
      <c r="CB17" s="114">
        <f t="shared" si="17"/>
        <v>51043293</v>
      </c>
    </row>
    <row r="18" spans="1:80" ht="22.5" customHeight="1">
      <c r="A18" s="109" t="s">
        <v>35</v>
      </c>
      <c r="B18" s="110">
        <f t="shared" si="0"/>
        <v>14507626</v>
      </c>
      <c r="C18" s="111">
        <v>14507626</v>
      </c>
      <c r="D18" s="12">
        <f t="shared" si="18"/>
        <v>56044456</v>
      </c>
      <c r="E18" s="112">
        <v>8789279</v>
      </c>
      <c r="F18" s="112">
        <v>8336861</v>
      </c>
      <c r="G18" s="112">
        <v>7297957</v>
      </c>
      <c r="H18" s="12">
        <f t="shared" si="19"/>
        <v>19672215</v>
      </c>
      <c r="I18" s="5">
        <v>9248861</v>
      </c>
      <c r="J18" s="5">
        <v>8595759</v>
      </c>
      <c r="K18" s="5">
        <v>1827595</v>
      </c>
      <c r="L18" s="111">
        <v>7093964</v>
      </c>
      <c r="M18" s="111">
        <v>4854180</v>
      </c>
      <c r="N18" s="113">
        <f t="shared" si="1"/>
        <v>4499362</v>
      </c>
      <c r="O18" s="5">
        <v>4499362</v>
      </c>
      <c r="P18" s="29">
        <f t="shared" si="20"/>
        <v>7154425</v>
      </c>
      <c r="Q18" s="5">
        <v>281373</v>
      </c>
      <c r="R18" s="5">
        <v>3246417</v>
      </c>
      <c r="S18" s="5">
        <v>1722994</v>
      </c>
      <c r="T18" s="111">
        <v>1903641</v>
      </c>
      <c r="U18" s="12">
        <f t="shared" si="2"/>
        <v>1145200</v>
      </c>
      <c r="V18" s="5">
        <v>147202</v>
      </c>
      <c r="W18" s="5">
        <v>997998</v>
      </c>
      <c r="X18" s="12">
        <f t="shared" si="3"/>
        <v>5154521</v>
      </c>
      <c r="Y18" s="5">
        <v>2227378</v>
      </c>
      <c r="Z18" s="5">
        <v>639388</v>
      </c>
      <c r="AA18" s="5">
        <v>402327</v>
      </c>
      <c r="AB18" s="111">
        <v>1885428</v>
      </c>
      <c r="AC18" s="12">
        <f t="shared" si="4"/>
        <v>14449814</v>
      </c>
      <c r="AD18" s="12">
        <f t="shared" si="5"/>
        <v>7046845</v>
      </c>
      <c r="AE18" s="16">
        <v>1047647</v>
      </c>
      <c r="AF18" s="16">
        <v>978973</v>
      </c>
      <c r="AG18" s="16">
        <v>5020225</v>
      </c>
      <c r="AH18" s="12">
        <f t="shared" si="6"/>
        <v>3650387</v>
      </c>
      <c r="AI18" s="16">
        <v>681744</v>
      </c>
      <c r="AJ18" s="16">
        <v>527926</v>
      </c>
      <c r="AK18" s="16">
        <v>2440717</v>
      </c>
      <c r="AL18" s="98">
        <f t="shared" si="7"/>
        <v>3752582</v>
      </c>
      <c r="AM18" s="16">
        <v>786000</v>
      </c>
      <c r="AN18" s="16">
        <v>0</v>
      </c>
      <c r="AO18" s="16">
        <v>2966582</v>
      </c>
      <c r="AP18" s="12">
        <f t="shared" si="8"/>
        <v>14745939</v>
      </c>
      <c r="AQ18" s="16">
        <v>1204848</v>
      </c>
      <c r="AR18" s="99">
        <v>5598032</v>
      </c>
      <c r="AS18" s="100">
        <v>7943059</v>
      </c>
      <c r="AT18" s="114">
        <f t="shared" si="9"/>
        <v>117701343</v>
      </c>
      <c r="AU18" s="102"/>
      <c r="AV18" s="103">
        <f t="shared" si="10"/>
        <v>102955404</v>
      </c>
      <c r="AW18" s="12">
        <f t="shared" si="11"/>
        <v>468119</v>
      </c>
      <c r="AX18" s="111">
        <v>468119</v>
      </c>
      <c r="AY18" s="12">
        <f t="shared" si="21"/>
        <v>1692087</v>
      </c>
      <c r="AZ18" s="104">
        <v>169997</v>
      </c>
      <c r="BA18" s="104">
        <v>1122174</v>
      </c>
      <c r="BB18" s="105">
        <v>399916</v>
      </c>
      <c r="BC18" s="12">
        <f t="shared" si="22"/>
        <v>70867</v>
      </c>
      <c r="BD18" s="104">
        <v>70867</v>
      </c>
      <c r="BE18" s="97">
        <f t="shared" si="23"/>
        <v>1590254</v>
      </c>
      <c r="BF18" s="111">
        <v>30282</v>
      </c>
      <c r="BG18" s="115">
        <v>1559972</v>
      </c>
      <c r="BH18" s="12">
        <f t="shared" si="12"/>
        <v>269917</v>
      </c>
      <c r="BI18" s="5">
        <v>89044</v>
      </c>
      <c r="BJ18" s="5">
        <v>180873</v>
      </c>
      <c r="BK18" s="12">
        <f t="shared" si="24"/>
        <v>5332560</v>
      </c>
      <c r="BL18" s="111">
        <v>200303</v>
      </c>
      <c r="BM18" s="111">
        <v>1320450</v>
      </c>
      <c r="BN18" s="111">
        <v>3811807</v>
      </c>
      <c r="BO18" s="12">
        <f t="shared" si="13"/>
        <v>4313352</v>
      </c>
      <c r="BP18" s="111">
        <v>2114131</v>
      </c>
      <c r="BQ18" s="5">
        <v>1101212</v>
      </c>
      <c r="BR18" s="116">
        <f t="shared" si="25"/>
        <v>1098009</v>
      </c>
      <c r="BS18" s="111">
        <v>31382</v>
      </c>
      <c r="BT18" s="111">
        <v>0</v>
      </c>
      <c r="BU18" s="117">
        <v>1066627</v>
      </c>
      <c r="BV18" s="118">
        <f t="shared" si="14"/>
        <v>13737156</v>
      </c>
      <c r="BW18" s="114">
        <f t="shared" si="15"/>
        <v>131438499</v>
      </c>
      <c r="BX18" s="119"/>
      <c r="BY18" s="17"/>
      <c r="BZ18" s="114">
        <f t="shared" si="16"/>
        <v>131438499</v>
      </c>
      <c r="CA18" s="115">
        <v>0</v>
      </c>
      <c r="CB18" s="114">
        <f t="shared" si="17"/>
        <v>131438499</v>
      </c>
    </row>
    <row r="19" spans="1:80" ht="22.5" customHeight="1">
      <c r="A19" s="109" t="s">
        <v>36</v>
      </c>
      <c r="B19" s="110">
        <f t="shared" si="0"/>
        <v>16149821</v>
      </c>
      <c r="C19" s="111">
        <v>16149821</v>
      </c>
      <c r="D19" s="12">
        <f t="shared" si="18"/>
        <v>52176937</v>
      </c>
      <c r="E19" s="112">
        <v>9425709</v>
      </c>
      <c r="F19" s="112">
        <v>9031361</v>
      </c>
      <c r="G19" s="112">
        <v>4307679</v>
      </c>
      <c r="H19" s="12">
        <f t="shared" si="19"/>
        <v>19621922</v>
      </c>
      <c r="I19" s="5">
        <v>10117190</v>
      </c>
      <c r="J19" s="5">
        <v>6754482</v>
      </c>
      <c r="K19" s="5">
        <v>2750250</v>
      </c>
      <c r="L19" s="111">
        <v>3927088</v>
      </c>
      <c r="M19" s="111">
        <v>5863178</v>
      </c>
      <c r="N19" s="113">
        <f t="shared" si="1"/>
        <v>5238411</v>
      </c>
      <c r="O19" s="5">
        <v>5238411</v>
      </c>
      <c r="P19" s="29">
        <f t="shared" si="20"/>
        <v>8719535</v>
      </c>
      <c r="Q19" s="5">
        <v>326403</v>
      </c>
      <c r="R19" s="5">
        <v>3975870</v>
      </c>
      <c r="S19" s="5">
        <v>2081228</v>
      </c>
      <c r="T19" s="111">
        <v>2336034</v>
      </c>
      <c r="U19" s="12">
        <f t="shared" si="2"/>
        <v>932713</v>
      </c>
      <c r="V19" s="5">
        <v>159628</v>
      </c>
      <c r="W19" s="5">
        <v>773085</v>
      </c>
      <c r="X19" s="12">
        <f t="shared" si="3"/>
        <v>4673555</v>
      </c>
      <c r="Y19" s="5">
        <v>1741122</v>
      </c>
      <c r="Z19" s="5">
        <v>769541</v>
      </c>
      <c r="AA19" s="5">
        <v>476897</v>
      </c>
      <c r="AB19" s="111">
        <v>1685995</v>
      </c>
      <c r="AC19" s="12">
        <f t="shared" si="4"/>
        <v>15513735</v>
      </c>
      <c r="AD19" s="12">
        <f t="shared" si="5"/>
        <v>7348416</v>
      </c>
      <c r="AE19" s="16">
        <v>835735</v>
      </c>
      <c r="AF19" s="16">
        <v>1100837</v>
      </c>
      <c r="AG19" s="16">
        <v>5411844</v>
      </c>
      <c r="AH19" s="12">
        <f t="shared" si="6"/>
        <v>3609034</v>
      </c>
      <c r="AI19" s="16">
        <v>436634</v>
      </c>
      <c r="AJ19" s="16">
        <v>513992</v>
      </c>
      <c r="AK19" s="16">
        <v>2658408</v>
      </c>
      <c r="AL19" s="98">
        <f t="shared" si="7"/>
        <v>4556285</v>
      </c>
      <c r="AM19" s="16">
        <v>816208</v>
      </c>
      <c r="AN19" s="16">
        <v>389868</v>
      </c>
      <c r="AO19" s="16">
        <v>3350209</v>
      </c>
      <c r="AP19" s="12">
        <f t="shared" si="8"/>
        <v>21430296</v>
      </c>
      <c r="AQ19" s="16">
        <v>627063</v>
      </c>
      <c r="AR19" s="99">
        <v>11485104</v>
      </c>
      <c r="AS19" s="100">
        <v>9318129</v>
      </c>
      <c r="AT19" s="114">
        <f t="shared" si="9"/>
        <v>124835003</v>
      </c>
      <c r="AU19" s="102"/>
      <c r="AV19" s="103">
        <f t="shared" si="10"/>
        <v>103404707</v>
      </c>
      <c r="AW19" s="12">
        <f t="shared" si="11"/>
        <v>546066</v>
      </c>
      <c r="AX19" s="111">
        <v>546066</v>
      </c>
      <c r="AY19" s="12">
        <f t="shared" si="21"/>
        <v>1847059</v>
      </c>
      <c r="AZ19" s="104">
        <v>237559</v>
      </c>
      <c r="BA19" s="104">
        <v>1108718</v>
      </c>
      <c r="BB19" s="105">
        <v>500782</v>
      </c>
      <c r="BC19" s="12">
        <f t="shared" si="22"/>
        <v>83062</v>
      </c>
      <c r="BD19" s="104">
        <v>83062</v>
      </c>
      <c r="BE19" s="97">
        <f t="shared" si="23"/>
        <v>1959812</v>
      </c>
      <c r="BF19" s="111">
        <v>36766</v>
      </c>
      <c r="BG19" s="115">
        <v>1923046</v>
      </c>
      <c r="BH19" s="12">
        <f t="shared" si="12"/>
        <v>322326</v>
      </c>
      <c r="BI19" s="5">
        <v>105013</v>
      </c>
      <c r="BJ19" s="5">
        <v>217313</v>
      </c>
      <c r="BK19" s="12">
        <f t="shared" si="24"/>
        <v>7517840</v>
      </c>
      <c r="BL19" s="111">
        <v>480427</v>
      </c>
      <c r="BM19" s="111">
        <v>1170983</v>
      </c>
      <c r="BN19" s="111">
        <v>5866430</v>
      </c>
      <c r="BO19" s="12">
        <f t="shared" si="13"/>
        <v>5018917</v>
      </c>
      <c r="BP19" s="111">
        <v>2456810</v>
      </c>
      <c r="BQ19" s="5">
        <v>1047717</v>
      </c>
      <c r="BR19" s="116">
        <f t="shared" si="25"/>
        <v>1514390</v>
      </c>
      <c r="BS19" s="111">
        <v>32585</v>
      </c>
      <c r="BT19" s="111">
        <v>21993</v>
      </c>
      <c r="BU19" s="117">
        <v>1459812</v>
      </c>
      <c r="BV19" s="118">
        <f t="shared" si="14"/>
        <v>17295082</v>
      </c>
      <c r="BW19" s="114">
        <f t="shared" si="15"/>
        <v>142130085</v>
      </c>
      <c r="BX19" s="119"/>
      <c r="BY19" s="17"/>
      <c r="BZ19" s="114">
        <f t="shared" si="16"/>
        <v>142130085</v>
      </c>
      <c r="CA19" s="115">
        <v>0</v>
      </c>
      <c r="CB19" s="114">
        <f t="shared" si="17"/>
        <v>142130085</v>
      </c>
    </row>
    <row r="20" spans="1:80" ht="22.5" customHeight="1">
      <c r="A20" s="109" t="s">
        <v>37</v>
      </c>
      <c r="B20" s="110">
        <f t="shared" si="0"/>
        <v>7393871</v>
      </c>
      <c r="C20" s="111">
        <v>7393871</v>
      </c>
      <c r="D20" s="12">
        <f t="shared" si="18"/>
        <v>14172976</v>
      </c>
      <c r="E20" s="112">
        <v>2908624</v>
      </c>
      <c r="F20" s="112">
        <v>2617216</v>
      </c>
      <c r="G20" s="112">
        <v>1353307</v>
      </c>
      <c r="H20" s="12">
        <f t="shared" si="19"/>
        <v>5600308</v>
      </c>
      <c r="I20" s="5">
        <v>2518204</v>
      </c>
      <c r="J20" s="5">
        <v>2547022</v>
      </c>
      <c r="K20" s="5">
        <v>535082</v>
      </c>
      <c r="L20" s="111">
        <v>257606</v>
      </c>
      <c r="M20" s="111">
        <v>1435915</v>
      </c>
      <c r="N20" s="113">
        <f t="shared" si="1"/>
        <v>1933893</v>
      </c>
      <c r="O20" s="5">
        <v>1933893</v>
      </c>
      <c r="P20" s="29">
        <f t="shared" si="20"/>
        <v>2950754</v>
      </c>
      <c r="Q20" s="5">
        <v>146665</v>
      </c>
      <c r="R20" s="5">
        <v>1123103</v>
      </c>
      <c r="S20" s="5">
        <v>566985</v>
      </c>
      <c r="T20" s="111">
        <v>1114001</v>
      </c>
      <c r="U20" s="12">
        <f t="shared" si="2"/>
        <v>851508</v>
      </c>
      <c r="V20" s="5">
        <v>157620</v>
      </c>
      <c r="W20" s="5">
        <v>693888</v>
      </c>
      <c r="X20" s="12">
        <f t="shared" si="3"/>
        <v>1624410</v>
      </c>
      <c r="Y20" s="5">
        <v>736114</v>
      </c>
      <c r="Z20" s="5">
        <v>250744</v>
      </c>
      <c r="AA20" s="5">
        <v>271126</v>
      </c>
      <c r="AB20" s="111">
        <v>366426</v>
      </c>
      <c r="AC20" s="12">
        <f t="shared" si="4"/>
        <v>4897770</v>
      </c>
      <c r="AD20" s="12">
        <f t="shared" si="5"/>
        <v>1914187</v>
      </c>
      <c r="AE20" s="16">
        <v>183756</v>
      </c>
      <c r="AF20" s="16">
        <v>204122</v>
      </c>
      <c r="AG20" s="16">
        <v>1526309</v>
      </c>
      <c r="AH20" s="12">
        <f t="shared" si="6"/>
        <v>856261</v>
      </c>
      <c r="AI20" s="16">
        <v>102921</v>
      </c>
      <c r="AJ20" s="16">
        <v>89794</v>
      </c>
      <c r="AK20" s="16">
        <v>663546</v>
      </c>
      <c r="AL20" s="98">
        <f t="shared" si="7"/>
        <v>2127322</v>
      </c>
      <c r="AM20" s="16">
        <v>435865</v>
      </c>
      <c r="AN20" s="16">
        <v>184003</v>
      </c>
      <c r="AO20" s="16">
        <v>1507454</v>
      </c>
      <c r="AP20" s="12">
        <f t="shared" si="8"/>
        <v>4567833</v>
      </c>
      <c r="AQ20" s="16">
        <v>378157</v>
      </c>
      <c r="AR20" s="99">
        <v>1261612</v>
      </c>
      <c r="AS20" s="100">
        <v>2928064</v>
      </c>
      <c r="AT20" s="114">
        <f t="shared" si="9"/>
        <v>38393015</v>
      </c>
      <c r="AU20" s="102"/>
      <c r="AV20" s="103">
        <f t="shared" si="10"/>
        <v>33825182</v>
      </c>
      <c r="AW20" s="12">
        <f t="shared" si="11"/>
        <v>471246</v>
      </c>
      <c r="AX20" s="111">
        <v>471246</v>
      </c>
      <c r="AY20" s="12">
        <f t="shared" si="21"/>
        <v>575959</v>
      </c>
      <c r="AZ20" s="104">
        <v>62226</v>
      </c>
      <c r="BA20" s="104">
        <v>402119</v>
      </c>
      <c r="BB20" s="105">
        <v>111614</v>
      </c>
      <c r="BC20" s="12">
        <f t="shared" si="22"/>
        <v>114199</v>
      </c>
      <c r="BD20" s="104">
        <v>114199</v>
      </c>
      <c r="BE20" s="97">
        <f t="shared" si="23"/>
        <v>616115</v>
      </c>
      <c r="BF20" s="111">
        <v>144669</v>
      </c>
      <c r="BG20" s="115">
        <v>471446</v>
      </c>
      <c r="BH20" s="12">
        <f t="shared" si="12"/>
        <v>300203</v>
      </c>
      <c r="BI20" s="5">
        <v>98218</v>
      </c>
      <c r="BJ20" s="5">
        <v>201985</v>
      </c>
      <c r="BK20" s="12">
        <f t="shared" si="24"/>
        <v>1047912</v>
      </c>
      <c r="BL20" s="111">
        <v>91865</v>
      </c>
      <c r="BM20" s="111">
        <v>214978</v>
      </c>
      <c r="BN20" s="111">
        <v>741069</v>
      </c>
      <c r="BO20" s="12">
        <f t="shared" si="13"/>
        <v>1167711</v>
      </c>
      <c r="BP20" s="111">
        <v>387134</v>
      </c>
      <c r="BQ20" s="5">
        <v>189596</v>
      </c>
      <c r="BR20" s="116">
        <f t="shared" si="25"/>
        <v>590981</v>
      </c>
      <c r="BS20" s="111">
        <v>17820</v>
      </c>
      <c r="BT20" s="111">
        <v>5020</v>
      </c>
      <c r="BU20" s="117">
        <v>568141</v>
      </c>
      <c r="BV20" s="118">
        <f t="shared" si="14"/>
        <v>4293345</v>
      </c>
      <c r="BW20" s="114">
        <f t="shared" si="15"/>
        <v>42686360</v>
      </c>
      <c r="BX20" s="119"/>
      <c r="BY20" s="17"/>
      <c r="BZ20" s="114">
        <f t="shared" si="16"/>
        <v>42686360</v>
      </c>
      <c r="CA20" s="115">
        <v>0</v>
      </c>
      <c r="CB20" s="114">
        <f t="shared" si="17"/>
        <v>42686360</v>
      </c>
    </row>
    <row r="21" spans="1:80" ht="22.5" customHeight="1">
      <c r="A21" s="109" t="s">
        <v>38</v>
      </c>
      <c r="B21" s="110">
        <f t="shared" si="0"/>
        <v>9045703</v>
      </c>
      <c r="C21" s="111">
        <v>9045703</v>
      </c>
      <c r="D21" s="12">
        <f t="shared" si="18"/>
        <v>23778994</v>
      </c>
      <c r="E21" s="112">
        <v>3995005</v>
      </c>
      <c r="F21" s="112">
        <v>3656593</v>
      </c>
      <c r="G21" s="112">
        <v>3409253</v>
      </c>
      <c r="H21" s="12">
        <f t="shared" si="19"/>
        <v>7643877</v>
      </c>
      <c r="I21" s="5">
        <v>3542097</v>
      </c>
      <c r="J21" s="5">
        <v>3216364</v>
      </c>
      <c r="K21" s="5">
        <v>885416</v>
      </c>
      <c r="L21" s="111">
        <v>2811085</v>
      </c>
      <c r="M21" s="111">
        <v>2263181</v>
      </c>
      <c r="N21" s="113">
        <f t="shared" si="1"/>
        <v>2287194</v>
      </c>
      <c r="O21" s="5">
        <v>2287194</v>
      </c>
      <c r="P21" s="29">
        <f t="shared" si="20"/>
        <v>3546271</v>
      </c>
      <c r="Q21" s="5">
        <v>174651</v>
      </c>
      <c r="R21" s="5">
        <v>1633535</v>
      </c>
      <c r="S21" s="5">
        <v>955432</v>
      </c>
      <c r="T21" s="111">
        <v>782653</v>
      </c>
      <c r="U21" s="12">
        <f t="shared" si="2"/>
        <v>610712</v>
      </c>
      <c r="V21" s="5">
        <v>165489</v>
      </c>
      <c r="W21" s="5">
        <v>445223</v>
      </c>
      <c r="X21" s="12">
        <f t="shared" si="3"/>
        <v>2243348</v>
      </c>
      <c r="Y21" s="5">
        <v>899646</v>
      </c>
      <c r="Z21" s="5">
        <v>331401</v>
      </c>
      <c r="AA21" s="5">
        <v>387550</v>
      </c>
      <c r="AB21" s="111">
        <v>624751</v>
      </c>
      <c r="AC21" s="12">
        <f t="shared" si="4"/>
        <v>6034962</v>
      </c>
      <c r="AD21" s="12">
        <f t="shared" si="5"/>
        <v>2594401</v>
      </c>
      <c r="AE21" s="16">
        <v>307544</v>
      </c>
      <c r="AF21" s="16">
        <v>327001</v>
      </c>
      <c r="AG21" s="16">
        <v>1959856</v>
      </c>
      <c r="AH21" s="12">
        <f t="shared" si="6"/>
        <v>1363729</v>
      </c>
      <c r="AI21" s="16">
        <v>187628</v>
      </c>
      <c r="AJ21" s="16">
        <v>168750</v>
      </c>
      <c r="AK21" s="16">
        <v>1007351</v>
      </c>
      <c r="AL21" s="98">
        <f t="shared" si="7"/>
        <v>2076832</v>
      </c>
      <c r="AM21" s="16">
        <v>489615</v>
      </c>
      <c r="AN21" s="16">
        <v>73986</v>
      </c>
      <c r="AO21" s="16">
        <v>1513231</v>
      </c>
      <c r="AP21" s="12">
        <f t="shared" si="8"/>
        <v>6088132</v>
      </c>
      <c r="AQ21" s="16">
        <v>444470</v>
      </c>
      <c r="AR21" s="99">
        <v>2087645</v>
      </c>
      <c r="AS21" s="100">
        <v>3556017</v>
      </c>
      <c r="AT21" s="114">
        <f t="shared" si="9"/>
        <v>53635316</v>
      </c>
      <c r="AU21" s="102"/>
      <c r="AV21" s="103">
        <f t="shared" si="10"/>
        <v>47547184</v>
      </c>
      <c r="AW21" s="12">
        <f t="shared" si="11"/>
        <v>444463</v>
      </c>
      <c r="AX21" s="111">
        <v>444463</v>
      </c>
      <c r="AY21" s="12">
        <f t="shared" si="21"/>
        <v>579795</v>
      </c>
      <c r="AZ21" s="104">
        <v>82075</v>
      </c>
      <c r="BA21" s="104">
        <v>352052</v>
      </c>
      <c r="BB21" s="105">
        <v>145668</v>
      </c>
      <c r="BC21" s="12">
        <f t="shared" si="22"/>
        <v>69068</v>
      </c>
      <c r="BD21" s="104">
        <v>69068</v>
      </c>
      <c r="BE21" s="97">
        <f t="shared" si="23"/>
        <v>740982</v>
      </c>
      <c r="BF21" s="111">
        <v>43334</v>
      </c>
      <c r="BG21" s="115">
        <v>697648</v>
      </c>
      <c r="BH21" s="12">
        <f t="shared" si="12"/>
        <v>274121</v>
      </c>
      <c r="BI21" s="5">
        <v>90139</v>
      </c>
      <c r="BJ21" s="5">
        <v>183982</v>
      </c>
      <c r="BK21" s="12">
        <f t="shared" si="24"/>
        <v>3152249</v>
      </c>
      <c r="BL21" s="111">
        <v>698981</v>
      </c>
      <c r="BM21" s="111">
        <v>202508</v>
      </c>
      <c r="BN21" s="111">
        <v>2250760</v>
      </c>
      <c r="BO21" s="12">
        <f t="shared" si="13"/>
        <v>1616527</v>
      </c>
      <c r="BP21" s="111">
        <v>638730</v>
      </c>
      <c r="BQ21" s="5">
        <v>325120</v>
      </c>
      <c r="BR21" s="116">
        <f t="shared" si="25"/>
        <v>652677</v>
      </c>
      <c r="BS21" s="111">
        <v>19900</v>
      </c>
      <c r="BT21" s="111">
        <v>2901</v>
      </c>
      <c r="BU21" s="117">
        <v>629876</v>
      </c>
      <c r="BV21" s="118">
        <f t="shared" si="14"/>
        <v>6877205</v>
      </c>
      <c r="BW21" s="114">
        <f t="shared" si="15"/>
        <v>60512521</v>
      </c>
      <c r="BX21" s="119"/>
      <c r="BY21" s="25"/>
      <c r="BZ21" s="114">
        <f t="shared" si="16"/>
        <v>60512521</v>
      </c>
      <c r="CA21" s="115">
        <v>0</v>
      </c>
      <c r="CB21" s="114">
        <f t="shared" si="17"/>
        <v>60512521</v>
      </c>
    </row>
    <row r="22" spans="1:80" ht="22.5" customHeight="1">
      <c r="A22" s="109" t="s">
        <v>39</v>
      </c>
      <c r="B22" s="110">
        <f t="shared" si="0"/>
        <v>12098455</v>
      </c>
      <c r="C22" s="111">
        <v>12098455</v>
      </c>
      <c r="D22" s="12">
        <f t="shared" si="18"/>
        <v>36603875</v>
      </c>
      <c r="E22" s="112">
        <v>6400750</v>
      </c>
      <c r="F22" s="112">
        <v>6087952</v>
      </c>
      <c r="G22" s="112">
        <v>3464625</v>
      </c>
      <c r="H22" s="12">
        <f t="shared" si="19"/>
        <v>12460544</v>
      </c>
      <c r="I22" s="5">
        <v>5936491</v>
      </c>
      <c r="J22" s="5">
        <v>5644783</v>
      </c>
      <c r="K22" s="5">
        <v>879270</v>
      </c>
      <c r="L22" s="111">
        <v>4243819</v>
      </c>
      <c r="M22" s="111">
        <v>3946185</v>
      </c>
      <c r="N22" s="113">
        <f t="shared" si="1"/>
        <v>3500187</v>
      </c>
      <c r="O22" s="5">
        <v>3500187</v>
      </c>
      <c r="P22" s="29">
        <f t="shared" si="20"/>
        <v>5680909</v>
      </c>
      <c r="Q22" s="5">
        <v>238176</v>
      </c>
      <c r="R22" s="5">
        <v>2643086</v>
      </c>
      <c r="S22" s="5">
        <v>1513196</v>
      </c>
      <c r="T22" s="111">
        <v>1286451</v>
      </c>
      <c r="U22" s="12">
        <f t="shared" si="2"/>
        <v>821613</v>
      </c>
      <c r="V22" s="5">
        <v>183169</v>
      </c>
      <c r="W22" s="5">
        <v>638444</v>
      </c>
      <c r="X22" s="12">
        <f t="shared" si="3"/>
        <v>3052211</v>
      </c>
      <c r="Y22" s="5">
        <v>1243775</v>
      </c>
      <c r="Z22" s="5">
        <v>514191</v>
      </c>
      <c r="AA22" s="5">
        <v>453524</v>
      </c>
      <c r="AB22" s="111">
        <v>840721</v>
      </c>
      <c r="AC22" s="12">
        <f t="shared" si="4"/>
        <v>10722680</v>
      </c>
      <c r="AD22" s="12">
        <f t="shared" si="5"/>
        <v>4950435</v>
      </c>
      <c r="AE22" s="16">
        <v>613361</v>
      </c>
      <c r="AF22" s="16">
        <v>704779</v>
      </c>
      <c r="AG22" s="16">
        <v>3632295</v>
      </c>
      <c r="AH22" s="12">
        <f t="shared" si="6"/>
        <v>2617363</v>
      </c>
      <c r="AI22" s="16">
        <v>342591</v>
      </c>
      <c r="AJ22" s="16">
        <v>337501</v>
      </c>
      <c r="AK22" s="16">
        <v>1937271</v>
      </c>
      <c r="AL22" s="98">
        <f t="shared" si="7"/>
        <v>3154882</v>
      </c>
      <c r="AM22" s="16">
        <v>625361</v>
      </c>
      <c r="AN22" s="16">
        <v>234609</v>
      </c>
      <c r="AO22" s="16">
        <v>2294912</v>
      </c>
      <c r="AP22" s="12">
        <f t="shared" si="8"/>
        <v>10079509</v>
      </c>
      <c r="AQ22" s="16">
        <v>1141524</v>
      </c>
      <c r="AR22" s="99">
        <v>3038403</v>
      </c>
      <c r="AS22" s="100">
        <v>5899582</v>
      </c>
      <c r="AT22" s="114">
        <f t="shared" si="9"/>
        <v>82559439</v>
      </c>
      <c r="AU22" s="102"/>
      <c r="AV22" s="103">
        <f t="shared" si="10"/>
        <v>72479930</v>
      </c>
      <c r="AW22" s="12">
        <f t="shared" si="11"/>
        <v>468632</v>
      </c>
      <c r="AX22" s="111">
        <v>468632</v>
      </c>
      <c r="AY22" s="12">
        <f t="shared" si="21"/>
        <v>1010619</v>
      </c>
      <c r="AZ22" s="104">
        <v>136985</v>
      </c>
      <c r="BA22" s="104">
        <v>601160</v>
      </c>
      <c r="BB22" s="105">
        <v>272474</v>
      </c>
      <c r="BC22" s="12">
        <f t="shared" si="22"/>
        <v>71846</v>
      </c>
      <c r="BD22" s="104">
        <v>71846</v>
      </c>
      <c r="BE22" s="97">
        <f t="shared" si="23"/>
        <v>1233556</v>
      </c>
      <c r="BF22" s="111">
        <v>24037</v>
      </c>
      <c r="BG22" s="115">
        <v>1209519</v>
      </c>
      <c r="BH22" s="12">
        <f t="shared" si="12"/>
        <v>280488</v>
      </c>
      <c r="BI22" s="5">
        <v>92094</v>
      </c>
      <c r="BJ22" s="5">
        <v>188394</v>
      </c>
      <c r="BK22" s="12">
        <f t="shared" si="24"/>
        <v>3844518</v>
      </c>
      <c r="BL22" s="111">
        <v>116862</v>
      </c>
      <c r="BM22" s="111">
        <v>423406</v>
      </c>
      <c r="BN22" s="111">
        <v>3304250</v>
      </c>
      <c r="BO22" s="12">
        <f t="shared" si="13"/>
        <v>2982905</v>
      </c>
      <c r="BP22" s="111">
        <v>1393868</v>
      </c>
      <c r="BQ22" s="5">
        <v>639854</v>
      </c>
      <c r="BR22" s="116">
        <f t="shared" si="25"/>
        <v>949183</v>
      </c>
      <c r="BS22" s="111">
        <v>25164</v>
      </c>
      <c r="BT22" s="111">
        <v>10554</v>
      </c>
      <c r="BU22" s="117">
        <v>913465</v>
      </c>
      <c r="BV22" s="118">
        <f t="shared" si="14"/>
        <v>9892564</v>
      </c>
      <c r="BW22" s="114">
        <f t="shared" si="15"/>
        <v>92452003</v>
      </c>
      <c r="BX22" s="119"/>
      <c r="BY22" s="26"/>
      <c r="BZ22" s="114">
        <f t="shared" si="16"/>
        <v>92452003</v>
      </c>
      <c r="CA22" s="115">
        <v>0</v>
      </c>
      <c r="CB22" s="114">
        <f t="shared" si="17"/>
        <v>92452003</v>
      </c>
    </row>
    <row r="23" spans="1:80" ht="22.5" customHeight="1">
      <c r="A23" s="109" t="s">
        <v>40</v>
      </c>
      <c r="B23" s="110">
        <f t="shared" si="0"/>
        <v>8190363</v>
      </c>
      <c r="C23" s="111">
        <v>8190363</v>
      </c>
      <c r="D23" s="12">
        <f t="shared" si="18"/>
        <v>22035013</v>
      </c>
      <c r="E23" s="112">
        <v>3508654</v>
      </c>
      <c r="F23" s="112">
        <v>3395334</v>
      </c>
      <c r="G23" s="112">
        <v>3058501</v>
      </c>
      <c r="H23" s="12">
        <f t="shared" si="19"/>
        <v>7254305</v>
      </c>
      <c r="I23" s="5">
        <v>3223003</v>
      </c>
      <c r="J23" s="5">
        <v>3472358</v>
      </c>
      <c r="K23" s="5">
        <v>558944</v>
      </c>
      <c r="L23" s="111">
        <v>2974929</v>
      </c>
      <c r="M23" s="111">
        <v>1843290</v>
      </c>
      <c r="N23" s="113">
        <f t="shared" si="1"/>
        <v>2175510</v>
      </c>
      <c r="O23" s="5">
        <v>2175510</v>
      </c>
      <c r="P23" s="29">
        <f t="shared" si="20"/>
        <v>3042030</v>
      </c>
      <c r="Q23" s="5">
        <v>162748</v>
      </c>
      <c r="R23" s="5">
        <v>1417524</v>
      </c>
      <c r="S23" s="5">
        <v>486244</v>
      </c>
      <c r="T23" s="111">
        <v>975514</v>
      </c>
      <c r="U23" s="12">
        <f t="shared" si="2"/>
        <v>723426</v>
      </c>
      <c r="V23" s="5">
        <v>162044</v>
      </c>
      <c r="W23" s="5">
        <v>561382</v>
      </c>
      <c r="X23" s="12">
        <f t="shared" si="3"/>
        <v>1880223</v>
      </c>
      <c r="Y23" s="5">
        <v>858475</v>
      </c>
      <c r="Z23" s="5">
        <v>297029</v>
      </c>
      <c r="AA23" s="5">
        <v>338543</v>
      </c>
      <c r="AB23" s="111">
        <v>386176</v>
      </c>
      <c r="AC23" s="12">
        <f t="shared" si="4"/>
        <v>5484223</v>
      </c>
      <c r="AD23" s="12">
        <f t="shared" si="5"/>
        <v>2395533</v>
      </c>
      <c r="AE23" s="16">
        <v>228080</v>
      </c>
      <c r="AF23" s="16">
        <v>289427</v>
      </c>
      <c r="AG23" s="16">
        <v>1878026</v>
      </c>
      <c r="AH23" s="12">
        <f t="shared" si="6"/>
        <v>952002</v>
      </c>
      <c r="AI23" s="16">
        <v>136208</v>
      </c>
      <c r="AJ23" s="16">
        <v>133143</v>
      </c>
      <c r="AK23" s="16">
        <v>682651</v>
      </c>
      <c r="AL23" s="98">
        <f t="shared" si="7"/>
        <v>2136688</v>
      </c>
      <c r="AM23" s="16">
        <v>467043</v>
      </c>
      <c r="AN23" s="16">
        <v>92001</v>
      </c>
      <c r="AO23" s="16">
        <v>1577644</v>
      </c>
      <c r="AP23" s="12">
        <f t="shared" si="8"/>
        <v>5396827</v>
      </c>
      <c r="AQ23" s="16">
        <v>137354</v>
      </c>
      <c r="AR23" s="99">
        <v>1965791</v>
      </c>
      <c r="AS23" s="100">
        <v>3293682</v>
      </c>
      <c r="AT23" s="114">
        <f t="shared" si="9"/>
        <v>48927615</v>
      </c>
      <c r="AU23" s="102"/>
      <c r="AV23" s="103">
        <f t="shared" si="10"/>
        <v>43530788</v>
      </c>
      <c r="AW23" s="12">
        <f t="shared" si="11"/>
        <v>417408</v>
      </c>
      <c r="AX23" s="111">
        <v>417408</v>
      </c>
      <c r="AY23" s="12">
        <f t="shared" si="21"/>
        <v>491357</v>
      </c>
      <c r="AZ23" s="104">
        <v>69003</v>
      </c>
      <c r="BA23" s="104">
        <v>293293</v>
      </c>
      <c r="BB23" s="105">
        <v>129061</v>
      </c>
      <c r="BC23" s="12">
        <f t="shared" si="22"/>
        <v>64654</v>
      </c>
      <c r="BD23" s="104">
        <v>64654</v>
      </c>
      <c r="BE23" s="97">
        <f t="shared" si="23"/>
        <v>716205</v>
      </c>
      <c r="BF23" s="111">
        <v>115459</v>
      </c>
      <c r="BG23" s="115">
        <v>600746</v>
      </c>
      <c r="BH23" s="12">
        <f t="shared" si="12"/>
        <v>255313</v>
      </c>
      <c r="BI23" s="5">
        <v>84365</v>
      </c>
      <c r="BJ23" s="5">
        <v>170948</v>
      </c>
      <c r="BK23" s="12">
        <f t="shared" si="24"/>
        <v>3056123</v>
      </c>
      <c r="BL23" s="111">
        <v>1078728</v>
      </c>
      <c r="BM23" s="111">
        <v>202075</v>
      </c>
      <c r="BN23" s="111">
        <v>1775320</v>
      </c>
      <c r="BO23" s="12">
        <f t="shared" si="13"/>
        <v>1476371</v>
      </c>
      <c r="BP23" s="111">
        <v>587631</v>
      </c>
      <c r="BQ23" s="5">
        <v>312997</v>
      </c>
      <c r="BR23" s="116">
        <f t="shared" si="25"/>
        <v>575743</v>
      </c>
      <c r="BS23" s="111">
        <v>19026</v>
      </c>
      <c r="BT23" s="111">
        <v>3127</v>
      </c>
      <c r="BU23" s="117">
        <v>553590</v>
      </c>
      <c r="BV23" s="118">
        <f t="shared" si="14"/>
        <v>6477431</v>
      </c>
      <c r="BW23" s="114">
        <f t="shared" si="15"/>
        <v>55405046</v>
      </c>
      <c r="BX23" s="119"/>
      <c r="BY23" s="26"/>
      <c r="BZ23" s="114">
        <f t="shared" si="16"/>
        <v>55405046</v>
      </c>
      <c r="CA23" s="115">
        <v>0</v>
      </c>
      <c r="CB23" s="114">
        <f t="shared" si="17"/>
        <v>55405046</v>
      </c>
    </row>
    <row r="24" spans="1:80" ht="22.5" customHeight="1">
      <c r="A24" s="109" t="s">
        <v>20</v>
      </c>
      <c r="B24" s="110">
        <f t="shared" si="0"/>
        <v>9044075</v>
      </c>
      <c r="C24" s="111">
        <v>9044075</v>
      </c>
      <c r="D24" s="12">
        <f t="shared" si="18"/>
        <v>31123121</v>
      </c>
      <c r="E24" s="112">
        <v>4815573</v>
      </c>
      <c r="F24" s="112">
        <v>4711792</v>
      </c>
      <c r="G24" s="112">
        <v>4602492</v>
      </c>
      <c r="H24" s="12">
        <f t="shared" si="19"/>
        <v>11175041</v>
      </c>
      <c r="I24" s="5">
        <v>4536202</v>
      </c>
      <c r="J24" s="5">
        <v>5651829</v>
      </c>
      <c r="K24" s="5">
        <v>987010</v>
      </c>
      <c r="L24" s="111">
        <v>2999822</v>
      </c>
      <c r="M24" s="111">
        <v>2818401</v>
      </c>
      <c r="N24" s="113">
        <f t="shared" si="1"/>
        <v>2484113</v>
      </c>
      <c r="O24" s="5">
        <v>2484113</v>
      </c>
      <c r="P24" s="29">
        <f t="shared" si="20"/>
        <v>3511425</v>
      </c>
      <c r="Q24" s="5">
        <v>180771</v>
      </c>
      <c r="R24" s="5">
        <v>1907348</v>
      </c>
      <c r="S24" s="5">
        <v>480834</v>
      </c>
      <c r="T24" s="111">
        <v>942472</v>
      </c>
      <c r="U24" s="12">
        <f t="shared" si="2"/>
        <v>639463</v>
      </c>
      <c r="V24" s="5">
        <v>119047</v>
      </c>
      <c r="W24" s="5">
        <v>520416</v>
      </c>
      <c r="X24" s="12">
        <f t="shared" si="3"/>
        <v>2588816</v>
      </c>
      <c r="Y24" s="5">
        <v>888863</v>
      </c>
      <c r="Z24" s="5">
        <v>348874</v>
      </c>
      <c r="AA24" s="5">
        <v>328609</v>
      </c>
      <c r="AB24" s="111">
        <v>1022470</v>
      </c>
      <c r="AC24" s="12">
        <f t="shared" si="4"/>
        <v>7767667</v>
      </c>
      <c r="AD24" s="12">
        <f t="shared" si="5"/>
        <v>3863731</v>
      </c>
      <c r="AE24" s="16">
        <v>438290</v>
      </c>
      <c r="AF24" s="16">
        <v>473238</v>
      </c>
      <c r="AG24" s="16">
        <v>2952203</v>
      </c>
      <c r="AH24" s="12">
        <f t="shared" si="6"/>
        <v>1559570</v>
      </c>
      <c r="AI24" s="16">
        <v>288383</v>
      </c>
      <c r="AJ24" s="16">
        <v>230677</v>
      </c>
      <c r="AK24" s="16">
        <v>1040510</v>
      </c>
      <c r="AL24" s="98">
        <f t="shared" si="7"/>
        <v>2344366</v>
      </c>
      <c r="AM24" s="16">
        <v>535940</v>
      </c>
      <c r="AN24" s="16">
        <v>196654</v>
      </c>
      <c r="AO24" s="16">
        <v>1611772</v>
      </c>
      <c r="AP24" s="12">
        <f t="shared" si="8"/>
        <v>6380022</v>
      </c>
      <c r="AQ24" s="16">
        <v>356532</v>
      </c>
      <c r="AR24" s="99">
        <v>2108950</v>
      </c>
      <c r="AS24" s="100">
        <v>3914540</v>
      </c>
      <c r="AT24" s="114">
        <f t="shared" si="9"/>
        <v>63538702</v>
      </c>
      <c r="AU24" s="102"/>
      <c r="AV24" s="103">
        <f t="shared" si="10"/>
        <v>57158680</v>
      </c>
      <c r="AW24" s="12">
        <f t="shared" si="11"/>
        <v>386444</v>
      </c>
      <c r="AX24" s="111">
        <v>386444</v>
      </c>
      <c r="AY24" s="12">
        <f t="shared" si="21"/>
        <v>647091</v>
      </c>
      <c r="AZ24" s="104">
        <v>77466</v>
      </c>
      <c r="BA24" s="104">
        <v>397513</v>
      </c>
      <c r="BB24" s="105">
        <v>172112</v>
      </c>
      <c r="BC24" s="12">
        <f t="shared" si="22"/>
        <v>359050</v>
      </c>
      <c r="BD24" s="104">
        <v>359050</v>
      </c>
      <c r="BE24" s="97">
        <f t="shared" si="23"/>
        <v>830137</v>
      </c>
      <c r="BF24" s="111">
        <v>84094</v>
      </c>
      <c r="BG24" s="115">
        <v>746043</v>
      </c>
      <c r="BH24" s="12">
        <f t="shared" si="12"/>
        <v>226618</v>
      </c>
      <c r="BI24" s="5">
        <v>75791</v>
      </c>
      <c r="BJ24" s="5">
        <v>150827</v>
      </c>
      <c r="BK24" s="12">
        <f t="shared" si="24"/>
        <v>2274219</v>
      </c>
      <c r="BL24" s="111">
        <v>189273</v>
      </c>
      <c r="BM24" s="111">
        <v>625927</v>
      </c>
      <c r="BN24" s="111">
        <v>1459019</v>
      </c>
      <c r="BO24" s="12">
        <f t="shared" si="13"/>
        <v>2040587</v>
      </c>
      <c r="BP24" s="111">
        <v>922326</v>
      </c>
      <c r="BQ24" s="5">
        <v>530788</v>
      </c>
      <c r="BR24" s="116">
        <f t="shared" si="25"/>
        <v>587473</v>
      </c>
      <c r="BS24" s="111">
        <v>21702</v>
      </c>
      <c r="BT24" s="111">
        <v>6974</v>
      </c>
      <c r="BU24" s="117">
        <v>558797</v>
      </c>
      <c r="BV24" s="118">
        <f t="shared" si="14"/>
        <v>6764146</v>
      </c>
      <c r="BW24" s="114">
        <f t="shared" si="15"/>
        <v>70302848</v>
      </c>
      <c r="BX24" s="119"/>
      <c r="BY24" s="17"/>
      <c r="BZ24" s="114">
        <f t="shared" si="16"/>
        <v>70302848</v>
      </c>
      <c r="CA24" s="115">
        <v>0</v>
      </c>
      <c r="CB24" s="114">
        <f t="shared" si="17"/>
        <v>70302848</v>
      </c>
    </row>
    <row r="25" spans="1:80" ht="22.5" customHeight="1">
      <c r="A25" s="109" t="s">
        <v>41</v>
      </c>
      <c r="B25" s="110">
        <f t="shared" si="0"/>
        <v>6960318</v>
      </c>
      <c r="C25" s="111">
        <v>6960318</v>
      </c>
      <c r="D25" s="12">
        <f t="shared" si="18"/>
        <v>19496596</v>
      </c>
      <c r="E25" s="112">
        <v>3152626</v>
      </c>
      <c r="F25" s="112">
        <v>2841778</v>
      </c>
      <c r="G25" s="112">
        <v>3004830</v>
      </c>
      <c r="H25" s="12">
        <f t="shared" si="19"/>
        <v>7335411</v>
      </c>
      <c r="I25" s="5">
        <v>3398841</v>
      </c>
      <c r="J25" s="5">
        <v>3339664</v>
      </c>
      <c r="K25" s="5">
        <v>596906</v>
      </c>
      <c r="L25" s="111">
        <v>1644283</v>
      </c>
      <c r="M25" s="111">
        <v>1517668</v>
      </c>
      <c r="N25" s="113">
        <f t="shared" si="1"/>
        <v>1765319</v>
      </c>
      <c r="O25" s="5">
        <v>1765319</v>
      </c>
      <c r="P25" s="29">
        <f t="shared" si="20"/>
        <v>2626605</v>
      </c>
      <c r="Q25" s="5">
        <v>145499</v>
      </c>
      <c r="R25" s="5">
        <v>1201386</v>
      </c>
      <c r="S25" s="5">
        <v>647754</v>
      </c>
      <c r="T25" s="111">
        <v>631966</v>
      </c>
      <c r="U25" s="12">
        <f t="shared" si="2"/>
        <v>591163</v>
      </c>
      <c r="V25" s="5">
        <v>109244</v>
      </c>
      <c r="W25" s="5">
        <v>481919</v>
      </c>
      <c r="X25" s="12">
        <f t="shared" si="3"/>
        <v>1636012</v>
      </c>
      <c r="Y25" s="5">
        <v>669647</v>
      </c>
      <c r="Z25" s="5">
        <v>247286</v>
      </c>
      <c r="AA25" s="5">
        <v>278477</v>
      </c>
      <c r="AB25" s="111">
        <v>440602</v>
      </c>
      <c r="AC25" s="12">
        <f t="shared" si="4"/>
        <v>5744196</v>
      </c>
      <c r="AD25" s="12">
        <f t="shared" si="5"/>
        <v>2486896</v>
      </c>
      <c r="AE25" s="16">
        <v>331221</v>
      </c>
      <c r="AF25" s="16">
        <v>299582</v>
      </c>
      <c r="AG25" s="16">
        <v>1856093</v>
      </c>
      <c r="AH25" s="12">
        <f t="shared" si="6"/>
        <v>1253277</v>
      </c>
      <c r="AI25" s="16">
        <v>222079</v>
      </c>
      <c r="AJ25" s="16">
        <v>164106</v>
      </c>
      <c r="AK25" s="16">
        <v>867092</v>
      </c>
      <c r="AL25" s="98">
        <f t="shared" si="7"/>
        <v>2004023</v>
      </c>
      <c r="AM25" s="16">
        <v>482633</v>
      </c>
      <c r="AN25" s="16">
        <v>364565</v>
      </c>
      <c r="AO25" s="16">
        <v>1156825</v>
      </c>
      <c r="AP25" s="12">
        <f t="shared" si="8"/>
        <v>4665801</v>
      </c>
      <c r="AQ25" s="16">
        <v>484338</v>
      </c>
      <c r="AR25" s="99">
        <v>1691965</v>
      </c>
      <c r="AS25" s="100">
        <v>2489498</v>
      </c>
      <c r="AT25" s="114">
        <f t="shared" si="9"/>
        <v>43486010</v>
      </c>
      <c r="AU25" s="102"/>
      <c r="AV25" s="103">
        <f t="shared" si="10"/>
        <v>38820209</v>
      </c>
      <c r="AW25" s="12">
        <f t="shared" si="11"/>
        <v>387576</v>
      </c>
      <c r="AX25" s="111">
        <v>387576</v>
      </c>
      <c r="AY25" s="12">
        <f t="shared" si="21"/>
        <v>729626</v>
      </c>
      <c r="AZ25" s="104">
        <v>54123</v>
      </c>
      <c r="BA25" s="104">
        <v>539858</v>
      </c>
      <c r="BB25" s="105">
        <v>135645</v>
      </c>
      <c r="BC25" s="12">
        <f t="shared" si="22"/>
        <v>59942</v>
      </c>
      <c r="BD25" s="104">
        <v>59942</v>
      </c>
      <c r="BE25" s="97">
        <f t="shared" si="23"/>
        <v>530012</v>
      </c>
      <c r="BF25" s="111">
        <v>68279</v>
      </c>
      <c r="BG25" s="115">
        <v>461733</v>
      </c>
      <c r="BH25" s="12">
        <f t="shared" si="12"/>
        <v>233030</v>
      </c>
      <c r="BI25" s="5">
        <v>77926</v>
      </c>
      <c r="BJ25" s="5">
        <v>155104</v>
      </c>
      <c r="BK25" s="12">
        <f t="shared" si="24"/>
        <v>1515382</v>
      </c>
      <c r="BL25" s="111">
        <v>404468</v>
      </c>
      <c r="BM25" s="111">
        <v>131831</v>
      </c>
      <c r="BN25" s="111">
        <v>979083</v>
      </c>
      <c r="BO25" s="12">
        <f t="shared" si="13"/>
        <v>1539537</v>
      </c>
      <c r="BP25" s="111">
        <v>628510</v>
      </c>
      <c r="BQ25" s="5">
        <v>430406</v>
      </c>
      <c r="BR25" s="116">
        <f t="shared" si="25"/>
        <v>480621</v>
      </c>
      <c r="BS25" s="120">
        <v>19633</v>
      </c>
      <c r="BT25" s="120">
        <v>15409</v>
      </c>
      <c r="BU25" s="121">
        <v>445579</v>
      </c>
      <c r="BV25" s="118">
        <f t="shared" si="14"/>
        <v>4995105</v>
      </c>
      <c r="BW25" s="114">
        <f t="shared" si="15"/>
        <v>48481115</v>
      </c>
      <c r="BX25" s="119"/>
      <c r="BY25" s="17"/>
      <c r="BZ25" s="114">
        <f t="shared" si="16"/>
        <v>48481115</v>
      </c>
      <c r="CA25" s="115">
        <v>0</v>
      </c>
      <c r="CB25" s="114">
        <f t="shared" si="17"/>
        <v>48481115</v>
      </c>
    </row>
    <row r="26" spans="1:80" ht="22.5" customHeight="1">
      <c r="A26" s="109" t="s">
        <v>42</v>
      </c>
      <c r="B26" s="110">
        <f t="shared" si="0"/>
        <v>11647597</v>
      </c>
      <c r="C26" s="111">
        <v>11647597</v>
      </c>
      <c r="D26" s="12">
        <f t="shared" si="18"/>
        <v>47404141</v>
      </c>
      <c r="E26" s="112">
        <v>7249858</v>
      </c>
      <c r="F26" s="112">
        <v>6354079</v>
      </c>
      <c r="G26" s="112">
        <v>7771926</v>
      </c>
      <c r="H26" s="12">
        <f t="shared" si="19"/>
        <v>16499446</v>
      </c>
      <c r="I26" s="5">
        <v>7922838</v>
      </c>
      <c r="J26" s="5">
        <v>5513263</v>
      </c>
      <c r="K26" s="5">
        <v>3063345</v>
      </c>
      <c r="L26" s="111">
        <v>5796654</v>
      </c>
      <c r="M26" s="111">
        <v>3732178</v>
      </c>
      <c r="N26" s="113">
        <f t="shared" si="1"/>
        <v>3572260</v>
      </c>
      <c r="O26" s="5">
        <v>3572260</v>
      </c>
      <c r="P26" s="29">
        <f t="shared" si="20"/>
        <v>5095657</v>
      </c>
      <c r="Q26" s="5">
        <v>237355</v>
      </c>
      <c r="R26" s="5">
        <v>2597718</v>
      </c>
      <c r="S26" s="5">
        <v>763199</v>
      </c>
      <c r="T26" s="111">
        <v>1497385</v>
      </c>
      <c r="U26" s="12">
        <f t="shared" si="2"/>
        <v>813145</v>
      </c>
      <c r="V26" s="5">
        <v>134869</v>
      </c>
      <c r="W26" s="5">
        <v>678276</v>
      </c>
      <c r="X26" s="12">
        <f t="shared" si="3"/>
        <v>3491418</v>
      </c>
      <c r="Y26" s="5">
        <v>1270630</v>
      </c>
      <c r="Z26" s="5">
        <v>511748</v>
      </c>
      <c r="AA26" s="5">
        <v>347759</v>
      </c>
      <c r="AB26" s="111">
        <v>1361281</v>
      </c>
      <c r="AC26" s="12">
        <f t="shared" si="4"/>
        <v>12318317</v>
      </c>
      <c r="AD26" s="12">
        <f t="shared" si="5"/>
        <v>6073926</v>
      </c>
      <c r="AE26" s="16">
        <v>895527</v>
      </c>
      <c r="AF26" s="16">
        <v>790084</v>
      </c>
      <c r="AG26" s="16">
        <v>4388315</v>
      </c>
      <c r="AH26" s="12">
        <f t="shared" si="6"/>
        <v>3089985</v>
      </c>
      <c r="AI26" s="16">
        <v>620933</v>
      </c>
      <c r="AJ26" s="16">
        <v>453614</v>
      </c>
      <c r="AK26" s="16">
        <v>2015438</v>
      </c>
      <c r="AL26" s="98">
        <f t="shared" si="7"/>
        <v>3154406</v>
      </c>
      <c r="AM26" s="16">
        <v>697780</v>
      </c>
      <c r="AN26" s="16">
        <v>73986</v>
      </c>
      <c r="AO26" s="16">
        <v>2382640</v>
      </c>
      <c r="AP26" s="12">
        <f t="shared" si="8"/>
        <v>8200255</v>
      </c>
      <c r="AQ26" s="16">
        <v>41123</v>
      </c>
      <c r="AR26" s="99">
        <v>2081507</v>
      </c>
      <c r="AS26" s="100">
        <v>6077625</v>
      </c>
      <c r="AT26" s="114">
        <f t="shared" si="9"/>
        <v>92542790</v>
      </c>
      <c r="AU26" s="102"/>
      <c r="AV26" s="103">
        <f t="shared" si="10"/>
        <v>84342535</v>
      </c>
      <c r="AW26" s="12">
        <f t="shared" si="11"/>
        <v>407739</v>
      </c>
      <c r="AX26" s="111">
        <v>407739</v>
      </c>
      <c r="AY26" s="12">
        <f t="shared" si="21"/>
        <v>970126</v>
      </c>
      <c r="AZ26" s="104">
        <v>119453</v>
      </c>
      <c r="BA26" s="104">
        <v>548934</v>
      </c>
      <c r="BB26" s="105">
        <v>301739</v>
      </c>
      <c r="BC26" s="12">
        <f t="shared" si="22"/>
        <v>61635</v>
      </c>
      <c r="BD26" s="104">
        <v>61635</v>
      </c>
      <c r="BE26" s="97">
        <f t="shared" si="23"/>
        <v>1226360</v>
      </c>
      <c r="BF26" s="111">
        <v>23897</v>
      </c>
      <c r="BG26" s="115">
        <v>1202463</v>
      </c>
      <c r="BH26" s="12">
        <f t="shared" si="12"/>
        <v>232389</v>
      </c>
      <c r="BI26" s="5">
        <v>77557</v>
      </c>
      <c r="BJ26" s="5">
        <v>154832</v>
      </c>
      <c r="BK26" s="12">
        <f t="shared" si="24"/>
        <v>3043968</v>
      </c>
      <c r="BL26" s="111">
        <v>108892</v>
      </c>
      <c r="BM26" s="111">
        <v>507843</v>
      </c>
      <c r="BN26" s="111">
        <v>2427233</v>
      </c>
      <c r="BO26" s="12">
        <f t="shared" si="13"/>
        <v>3555903</v>
      </c>
      <c r="BP26" s="111">
        <v>1718023</v>
      </c>
      <c r="BQ26" s="5">
        <v>1031441</v>
      </c>
      <c r="BR26" s="116">
        <f t="shared" si="25"/>
        <v>806439</v>
      </c>
      <c r="BS26" s="111">
        <v>27970</v>
      </c>
      <c r="BT26" s="111">
        <v>3004</v>
      </c>
      <c r="BU26" s="117">
        <v>775465</v>
      </c>
      <c r="BV26" s="118">
        <f t="shared" si="14"/>
        <v>9498120</v>
      </c>
      <c r="BW26" s="114">
        <f t="shared" si="15"/>
        <v>102040910</v>
      </c>
      <c r="BX26" s="119"/>
      <c r="BY26" s="17"/>
      <c r="BZ26" s="114">
        <f t="shared" si="16"/>
        <v>102040910</v>
      </c>
      <c r="CA26" s="115">
        <v>0</v>
      </c>
      <c r="CB26" s="114">
        <f t="shared" si="17"/>
        <v>102040910</v>
      </c>
    </row>
    <row r="27" spans="1:80" ht="22.5" customHeight="1">
      <c r="A27" s="109" t="s">
        <v>43</v>
      </c>
      <c r="B27" s="110">
        <f t="shared" si="0"/>
        <v>14102749</v>
      </c>
      <c r="C27" s="111">
        <v>14102749</v>
      </c>
      <c r="D27" s="12">
        <f t="shared" si="18"/>
        <v>56871869</v>
      </c>
      <c r="E27" s="112">
        <v>8524588</v>
      </c>
      <c r="F27" s="112">
        <v>7923399</v>
      </c>
      <c r="G27" s="112">
        <v>7154329</v>
      </c>
      <c r="H27" s="12">
        <f t="shared" si="19"/>
        <v>21319070</v>
      </c>
      <c r="I27" s="5">
        <v>10577988</v>
      </c>
      <c r="J27" s="5">
        <v>8850579</v>
      </c>
      <c r="K27" s="5">
        <v>1890503</v>
      </c>
      <c r="L27" s="111">
        <v>7003498</v>
      </c>
      <c r="M27" s="111">
        <v>4946985</v>
      </c>
      <c r="N27" s="113">
        <f t="shared" si="1"/>
        <v>4357530</v>
      </c>
      <c r="O27" s="5">
        <v>4357530</v>
      </c>
      <c r="P27" s="29">
        <f t="shared" si="20"/>
        <v>6763664</v>
      </c>
      <c r="Q27" s="5">
        <v>285009</v>
      </c>
      <c r="R27" s="5">
        <v>3356054</v>
      </c>
      <c r="S27" s="5">
        <v>1510205</v>
      </c>
      <c r="T27" s="111">
        <v>1612396</v>
      </c>
      <c r="U27" s="12">
        <f t="shared" si="2"/>
        <v>890194</v>
      </c>
      <c r="V27" s="5">
        <v>244211</v>
      </c>
      <c r="W27" s="5">
        <v>645983</v>
      </c>
      <c r="X27" s="12">
        <f t="shared" si="3"/>
        <v>3927434</v>
      </c>
      <c r="Y27" s="5">
        <v>1547081</v>
      </c>
      <c r="Z27" s="5">
        <v>649596</v>
      </c>
      <c r="AA27" s="5">
        <v>507201</v>
      </c>
      <c r="AB27" s="111">
        <v>1223556</v>
      </c>
      <c r="AC27" s="12">
        <f t="shared" si="4"/>
        <v>16523865</v>
      </c>
      <c r="AD27" s="12">
        <f t="shared" si="5"/>
        <v>7908290</v>
      </c>
      <c r="AE27" s="16">
        <v>1159247</v>
      </c>
      <c r="AF27" s="16">
        <v>1149582</v>
      </c>
      <c r="AG27" s="16">
        <v>5599461</v>
      </c>
      <c r="AH27" s="12">
        <f t="shared" si="6"/>
        <v>4413575</v>
      </c>
      <c r="AI27" s="16">
        <v>757656</v>
      </c>
      <c r="AJ27" s="16">
        <v>673454</v>
      </c>
      <c r="AK27" s="16">
        <v>2982465</v>
      </c>
      <c r="AL27" s="98">
        <f t="shared" si="7"/>
        <v>4202000</v>
      </c>
      <c r="AM27" s="16">
        <v>874240</v>
      </c>
      <c r="AN27" s="16">
        <v>241933</v>
      </c>
      <c r="AO27" s="16">
        <v>3085827</v>
      </c>
      <c r="AP27" s="12">
        <f t="shared" si="8"/>
        <v>16868569</v>
      </c>
      <c r="AQ27" s="16">
        <v>1819730</v>
      </c>
      <c r="AR27" s="99">
        <v>7147842</v>
      </c>
      <c r="AS27" s="100">
        <v>7900997</v>
      </c>
      <c r="AT27" s="114">
        <f t="shared" si="9"/>
        <v>120305874</v>
      </c>
      <c r="AU27" s="102"/>
      <c r="AV27" s="103">
        <f t="shared" si="10"/>
        <v>103437305</v>
      </c>
      <c r="AW27" s="12">
        <f t="shared" si="11"/>
        <v>429578</v>
      </c>
      <c r="AX27" s="111">
        <v>429578</v>
      </c>
      <c r="AY27" s="12">
        <f t="shared" si="21"/>
        <v>1385733</v>
      </c>
      <c r="AZ27" s="104">
        <v>157117</v>
      </c>
      <c r="BA27" s="104">
        <v>794974</v>
      </c>
      <c r="BB27" s="105">
        <v>433642</v>
      </c>
      <c r="BC27" s="12">
        <f t="shared" si="22"/>
        <v>89790</v>
      </c>
      <c r="BD27" s="104">
        <v>89790</v>
      </c>
      <c r="BE27" s="97">
        <f t="shared" si="23"/>
        <v>1711599</v>
      </c>
      <c r="BF27" s="111">
        <v>123142</v>
      </c>
      <c r="BG27" s="115">
        <v>1588457</v>
      </c>
      <c r="BH27" s="12">
        <f t="shared" si="12"/>
        <v>241490</v>
      </c>
      <c r="BI27" s="5">
        <v>80195</v>
      </c>
      <c r="BJ27" s="5">
        <v>161295</v>
      </c>
      <c r="BK27" s="12">
        <f t="shared" si="24"/>
        <v>6320667</v>
      </c>
      <c r="BL27" s="111">
        <v>1697840</v>
      </c>
      <c r="BM27" s="111">
        <v>1220137</v>
      </c>
      <c r="BN27" s="111">
        <v>3402690</v>
      </c>
      <c r="BO27" s="12">
        <f t="shared" si="13"/>
        <v>4887840</v>
      </c>
      <c r="BP27" s="111">
        <v>2461983</v>
      </c>
      <c r="BQ27" s="5">
        <v>1403177</v>
      </c>
      <c r="BR27" s="116">
        <f t="shared" si="25"/>
        <v>1022680</v>
      </c>
      <c r="BS27" s="111">
        <v>34819</v>
      </c>
      <c r="BT27" s="111">
        <v>9134</v>
      </c>
      <c r="BU27" s="117">
        <v>978727</v>
      </c>
      <c r="BV27" s="118">
        <f t="shared" si="14"/>
        <v>15066697</v>
      </c>
      <c r="BW27" s="114">
        <f t="shared" si="15"/>
        <v>135372571</v>
      </c>
      <c r="BX27" s="119"/>
      <c r="BY27" s="17"/>
      <c r="BZ27" s="114">
        <f t="shared" si="16"/>
        <v>135372571</v>
      </c>
      <c r="CA27" s="115">
        <v>0</v>
      </c>
      <c r="CB27" s="114">
        <f t="shared" si="17"/>
        <v>135372571</v>
      </c>
    </row>
    <row r="28" spans="1:80" ht="22.5" customHeight="1">
      <c r="A28" s="109" t="s">
        <v>44</v>
      </c>
      <c r="B28" s="110">
        <f t="shared" si="0"/>
        <v>13564419</v>
      </c>
      <c r="C28" s="111">
        <v>13564419</v>
      </c>
      <c r="D28" s="12">
        <f t="shared" si="18"/>
        <v>60554212</v>
      </c>
      <c r="E28" s="112">
        <v>9459158</v>
      </c>
      <c r="F28" s="112">
        <v>8383234</v>
      </c>
      <c r="G28" s="112">
        <v>12142536</v>
      </c>
      <c r="H28" s="12">
        <f t="shared" si="19"/>
        <v>21388500</v>
      </c>
      <c r="I28" s="5">
        <v>11917148</v>
      </c>
      <c r="J28" s="5">
        <v>7235938</v>
      </c>
      <c r="K28" s="5">
        <v>2235414</v>
      </c>
      <c r="L28" s="111">
        <v>4531609</v>
      </c>
      <c r="M28" s="111">
        <v>4649175</v>
      </c>
      <c r="N28" s="113">
        <f t="shared" si="1"/>
        <v>4317100</v>
      </c>
      <c r="O28" s="5">
        <v>4317100</v>
      </c>
      <c r="P28" s="29">
        <f t="shared" si="20"/>
        <v>6337117</v>
      </c>
      <c r="Q28" s="5">
        <v>274122</v>
      </c>
      <c r="R28" s="5">
        <v>3155818</v>
      </c>
      <c r="S28" s="5">
        <v>958008</v>
      </c>
      <c r="T28" s="111">
        <v>1949169</v>
      </c>
      <c r="U28" s="12">
        <f t="shared" si="2"/>
        <v>1082490</v>
      </c>
      <c r="V28" s="5">
        <v>193112</v>
      </c>
      <c r="W28" s="5">
        <v>889378</v>
      </c>
      <c r="X28" s="12">
        <f t="shared" si="3"/>
        <v>4732188</v>
      </c>
      <c r="Y28" s="5">
        <v>1429124</v>
      </c>
      <c r="Z28" s="5">
        <v>618321</v>
      </c>
      <c r="AA28" s="5">
        <v>445462</v>
      </c>
      <c r="AB28" s="111">
        <v>2239281</v>
      </c>
      <c r="AC28" s="12">
        <f t="shared" si="4"/>
        <v>17340191</v>
      </c>
      <c r="AD28" s="12">
        <f t="shared" si="5"/>
        <v>8392178</v>
      </c>
      <c r="AE28" s="16">
        <v>1412655</v>
      </c>
      <c r="AF28" s="16">
        <v>1100837</v>
      </c>
      <c r="AG28" s="16">
        <v>5878686</v>
      </c>
      <c r="AH28" s="12">
        <f t="shared" si="6"/>
        <v>4977661</v>
      </c>
      <c r="AI28" s="16">
        <v>1059489</v>
      </c>
      <c r="AJ28" s="16">
        <v>682743</v>
      </c>
      <c r="AK28" s="16">
        <v>3235429</v>
      </c>
      <c r="AL28" s="98">
        <f t="shared" si="7"/>
        <v>3970352</v>
      </c>
      <c r="AM28" s="16">
        <v>858967</v>
      </c>
      <c r="AN28" s="16">
        <v>61334</v>
      </c>
      <c r="AO28" s="16">
        <v>3050051</v>
      </c>
      <c r="AP28" s="12">
        <f t="shared" si="8"/>
        <v>13379021</v>
      </c>
      <c r="AQ28" s="16">
        <v>1227722</v>
      </c>
      <c r="AR28" s="99">
        <v>4504991</v>
      </c>
      <c r="AS28" s="100">
        <v>7646308</v>
      </c>
      <c r="AT28" s="114">
        <f t="shared" si="9"/>
        <v>121306738</v>
      </c>
      <c r="AU28" s="102"/>
      <c r="AV28" s="103">
        <f t="shared" si="10"/>
        <v>107927717</v>
      </c>
      <c r="AW28" s="12">
        <f t="shared" si="11"/>
        <v>348734</v>
      </c>
      <c r="AX28" s="111">
        <v>348734</v>
      </c>
      <c r="AY28" s="12">
        <f t="shared" si="21"/>
        <v>1131648</v>
      </c>
      <c r="AZ28" s="104">
        <v>121561</v>
      </c>
      <c r="BA28" s="104">
        <v>602772</v>
      </c>
      <c r="BB28" s="105">
        <v>407315</v>
      </c>
      <c r="BC28" s="12">
        <f t="shared" si="22"/>
        <v>50662</v>
      </c>
      <c r="BD28" s="104">
        <v>50662</v>
      </c>
      <c r="BE28" s="97">
        <f t="shared" si="23"/>
        <v>1535556</v>
      </c>
      <c r="BF28" s="111">
        <v>35441</v>
      </c>
      <c r="BG28" s="115">
        <v>1500115</v>
      </c>
      <c r="BH28" s="12">
        <f t="shared" si="12"/>
        <v>176617</v>
      </c>
      <c r="BI28" s="5">
        <v>60588</v>
      </c>
      <c r="BJ28" s="5">
        <v>116029</v>
      </c>
      <c r="BK28" s="12">
        <f t="shared" si="24"/>
        <v>3660469</v>
      </c>
      <c r="BL28" s="111">
        <v>1671285</v>
      </c>
      <c r="BM28" s="111">
        <v>837808</v>
      </c>
      <c r="BN28" s="111">
        <v>1151376</v>
      </c>
      <c r="BO28" s="12">
        <f t="shared" si="13"/>
        <v>4696808</v>
      </c>
      <c r="BP28" s="111">
        <v>2421679</v>
      </c>
      <c r="BQ28" s="5">
        <v>1510608</v>
      </c>
      <c r="BR28" s="116">
        <f t="shared" si="25"/>
        <v>764521</v>
      </c>
      <c r="BS28" s="111">
        <v>34251</v>
      </c>
      <c r="BT28" s="111">
        <v>1790</v>
      </c>
      <c r="BU28" s="117">
        <v>728480</v>
      </c>
      <c r="BV28" s="118">
        <f t="shared" si="14"/>
        <v>11600494</v>
      </c>
      <c r="BW28" s="114">
        <f t="shared" si="15"/>
        <v>132907232</v>
      </c>
      <c r="BX28" s="119"/>
      <c r="BY28" s="17"/>
      <c r="BZ28" s="114">
        <f t="shared" si="16"/>
        <v>132907232</v>
      </c>
      <c r="CA28" s="115">
        <v>0</v>
      </c>
      <c r="CB28" s="114">
        <f t="shared" si="17"/>
        <v>132907232</v>
      </c>
    </row>
    <row r="29" spans="1:80" ht="22.5" customHeight="1">
      <c r="A29" s="109" t="s">
        <v>45</v>
      </c>
      <c r="B29" s="110">
        <f t="shared" si="0"/>
        <v>10689606</v>
      </c>
      <c r="C29" s="111">
        <v>10689606</v>
      </c>
      <c r="D29" s="12">
        <f t="shared" si="18"/>
        <v>41171375</v>
      </c>
      <c r="E29" s="112">
        <v>6240863</v>
      </c>
      <c r="F29" s="112">
        <v>5742771</v>
      </c>
      <c r="G29" s="112">
        <v>5625079</v>
      </c>
      <c r="H29" s="12">
        <f t="shared" si="19"/>
        <v>15899440</v>
      </c>
      <c r="I29" s="5">
        <v>7423768</v>
      </c>
      <c r="J29" s="5">
        <v>6203742</v>
      </c>
      <c r="K29" s="5">
        <v>2271930</v>
      </c>
      <c r="L29" s="111">
        <v>4315145</v>
      </c>
      <c r="M29" s="111">
        <v>3348077</v>
      </c>
      <c r="N29" s="113">
        <f t="shared" si="1"/>
        <v>3124498</v>
      </c>
      <c r="O29" s="5">
        <v>3124498</v>
      </c>
      <c r="P29" s="29">
        <f t="shared" si="20"/>
        <v>4433513</v>
      </c>
      <c r="Q29" s="5">
        <v>212895</v>
      </c>
      <c r="R29" s="5">
        <v>2455897</v>
      </c>
      <c r="S29" s="5">
        <v>639919</v>
      </c>
      <c r="T29" s="111">
        <v>1124802</v>
      </c>
      <c r="U29" s="12">
        <f t="shared" si="2"/>
        <v>903413</v>
      </c>
      <c r="V29" s="5">
        <v>175965</v>
      </c>
      <c r="W29" s="5">
        <v>727448</v>
      </c>
      <c r="X29" s="12">
        <f t="shared" si="3"/>
        <v>3054913</v>
      </c>
      <c r="Y29" s="5">
        <v>1110808</v>
      </c>
      <c r="Z29" s="5">
        <v>441229</v>
      </c>
      <c r="AA29" s="5">
        <v>389086</v>
      </c>
      <c r="AB29" s="111">
        <v>1113790</v>
      </c>
      <c r="AC29" s="12">
        <f t="shared" si="4"/>
        <v>11506510</v>
      </c>
      <c r="AD29" s="12">
        <f t="shared" si="5"/>
        <v>5517121</v>
      </c>
      <c r="AE29" s="16">
        <v>749889</v>
      </c>
      <c r="AF29" s="16">
        <v>723059</v>
      </c>
      <c r="AG29" s="16">
        <v>4044173</v>
      </c>
      <c r="AH29" s="12">
        <f t="shared" si="6"/>
        <v>3080781</v>
      </c>
      <c r="AI29" s="16">
        <v>537985</v>
      </c>
      <c r="AJ29" s="16">
        <v>455162</v>
      </c>
      <c r="AK29" s="16">
        <v>2087634</v>
      </c>
      <c r="AL29" s="98">
        <f t="shared" si="7"/>
        <v>2908608</v>
      </c>
      <c r="AM29" s="16">
        <v>679976</v>
      </c>
      <c r="AN29" s="16">
        <v>98327</v>
      </c>
      <c r="AO29" s="16">
        <v>2130305</v>
      </c>
      <c r="AP29" s="12">
        <f t="shared" si="8"/>
        <v>12179350</v>
      </c>
      <c r="AQ29" s="16">
        <v>281057</v>
      </c>
      <c r="AR29" s="99">
        <v>6694331</v>
      </c>
      <c r="AS29" s="100">
        <v>5203962</v>
      </c>
      <c r="AT29" s="114">
        <f t="shared" si="9"/>
        <v>87063178</v>
      </c>
      <c r="AU29" s="102"/>
      <c r="AV29" s="103">
        <f t="shared" si="10"/>
        <v>74883828</v>
      </c>
      <c r="AW29" s="12">
        <f t="shared" si="11"/>
        <v>382118</v>
      </c>
      <c r="AX29" s="111">
        <v>382118</v>
      </c>
      <c r="AY29" s="12">
        <f t="shared" si="21"/>
        <v>850144</v>
      </c>
      <c r="AZ29" s="104">
        <v>98019</v>
      </c>
      <c r="BA29" s="104">
        <v>469844</v>
      </c>
      <c r="BB29" s="105">
        <v>282281</v>
      </c>
      <c r="BC29" s="12">
        <f t="shared" si="22"/>
        <v>369221</v>
      </c>
      <c r="BD29" s="104">
        <v>369221</v>
      </c>
      <c r="BE29" s="97">
        <f t="shared" si="23"/>
        <v>1025493</v>
      </c>
      <c r="BF29" s="111">
        <v>20375</v>
      </c>
      <c r="BG29" s="115">
        <v>1005118</v>
      </c>
      <c r="BH29" s="12">
        <f t="shared" si="12"/>
        <v>215494</v>
      </c>
      <c r="BI29" s="5">
        <v>72596</v>
      </c>
      <c r="BJ29" s="5">
        <v>142898</v>
      </c>
      <c r="BK29" s="12">
        <f t="shared" si="24"/>
        <v>3657793</v>
      </c>
      <c r="BL29" s="111">
        <v>438813</v>
      </c>
      <c r="BM29" s="111">
        <v>1403664</v>
      </c>
      <c r="BN29" s="111">
        <v>1815316</v>
      </c>
      <c r="BO29" s="12">
        <f t="shared" si="13"/>
        <v>3141662</v>
      </c>
      <c r="BP29" s="111">
        <v>1546109</v>
      </c>
      <c r="BQ29" s="5">
        <v>916927</v>
      </c>
      <c r="BR29" s="116">
        <f t="shared" si="25"/>
        <v>678626</v>
      </c>
      <c r="BS29" s="111">
        <v>27280</v>
      </c>
      <c r="BT29" s="111">
        <v>3148</v>
      </c>
      <c r="BU29" s="117">
        <v>648198</v>
      </c>
      <c r="BV29" s="118">
        <f t="shared" si="14"/>
        <v>9641925</v>
      </c>
      <c r="BW29" s="114">
        <f t="shared" si="15"/>
        <v>96705103</v>
      </c>
      <c r="BX29" s="119"/>
      <c r="BY29" s="17"/>
      <c r="BZ29" s="114">
        <f t="shared" si="16"/>
        <v>96705103</v>
      </c>
      <c r="CA29" s="115">
        <v>0</v>
      </c>
      <c r="CB29" s="114">
        <f t="shared" si="17"/>
        <v>96705103</v>
      </c>
    </row>
    <row r="30" spans="1:80" ht="22.5" customHeight="1" thickBot="1">
      <c r="A30" s="69" t="s">
        <v>46</v>
      </c>
      <c r="B30" s="122">
        <f t="shared" si="0"/>
        <v>13737473</v>
      </c>
      <c r="C30" s="123">
        <v>13737473</v>
      </c>
      <c r="D30" s="18">
        <f t="shared" si="18"/>
        <v>55014150</v>
      </c>
      <c r="E30" s="124">
        <v>8959850</v>
      </c>
      <c r="F30" s="124">
        <v>7168711</v>
      </c>
      <c r="G30" s="124">
        <v>7390558</v>
      </c>
      <c r="H30" s="12">
        <f t="shared" si="19"/>
        <v>20440568</v>
      </c>
      <c r="I30" s="6">
        <v>12091745</v>
      </c>
      <c r="J30" s="6">
        <v>5536749</v>
      </c>
      <c r="K30" s="6">
        <v>2812074</v>
      </c>
      <c r="L30" s="123">
        <v>7230139</v>
      </c>
      <c r="M30" s="123">
        <v>3824324</v>
      </c>
      <c r="N30" s="125">
        <f t="shared" si="1"/>
        <v>4333223</v>
      </c>
      <c r="O30" s="6">
        <v>4333223</v>
      </c>
      <c r="P30" s="29">
        <f t="shared" si="20"/>
        <v>6545329</v>
      </c>
      <c r="Q30" s="6">
        <v>276542</v>
      </c>
      <c r="R30" s="6">
        <v>3223601</v>
      </c>
      <c r="S30" s="6">
        <v>1309214</v>
      </c>
      <c r="T30" s="123">
        <v>1735972</v>
      </c>
      <c r="U30" s="18">
        <f t="shared" si="2"/>
        <v>945846</v>
      </c>
      <c r="V30" s="6">
        <v>193711</v>
      </c>
      <c r="W30" s="6">
        <v>752135</v>
      </c>
      <c r="X30" s="18">
        <f t="shared" si="3"/>
        <v>4532532</v>
      </c>
      <c r="Y30" s="6">
        <v>1485065</v>
      </c>
      <c r="Z30" s="6">
        <v>624804</v>
      </c>
      <c r="AA30" s="6">
        <v>463358</v>
      </c>
      <c r="AB30" s="123">
        <v>1959305</v>
      </c>
      <c r="AC30" s="18">
        <f t="shared" si="4"/>
        <v>18010734</v>
      </c>
      <c r="AD30" s="18">
        <f t="shared" si="5"/>
        <v>8985261</v>
      </c>
      <c r="AE30" s="19">
        <v>1459708</v>
      </c>
      <c r="AF30" s="19">
        <v>1275508</v>
      </c>
      <c r="AG30" s="19">
        <v>6250045</v>
      </c>
      <c r="AH30" s="18">
        <f t="shared" si="6"/>
        <v>4748006</v>
      </c>
      <c r="AI30" s="19">
        <v>1003658</v>
      </c>
      <c r="AJ30" s="19">
        <v>761699</v>
      </c>
      <c r="AK30" s="19">
        <v>2982649</v>
      </c>
      <c r="AL30" s="126">
        <f t="shared" si="7"/>
        <v>4277467</v>
      </c>
      <c r="AM30" s="19">
        <v>940078</v>
      </c>
      <c r="AN30" s="19">
        <v>179637</v>
      </c>
      <c r="AO30" s="19">
        <v>3157752</v>
      </c>
      <c r="AP30" s="18">
        <f t="shared" si="8"/>
        <v>12784169</v>
      </c>
      <c r="AQ30" s="19">
        <v>499796</v>
      </c>
      <c r="AR30" s="127">
        <v>4678795</v>
      </c>
      <c r="AS30" s="128">
        <v>7605578</v>
      </c>
      <c r="AT30" s="114">
        <f t="shared" si="9"/>
        <v>115903456</v>
      </c>
      <c r="AU30" s="102"/>
      <c r="AV30" s="126">
        <f t="shared" si="10"/>
        <v>103119287</v>
      </c>
      <c r="AW30" s="18">
        <f t="shared" si="11"/>
        <v>360295</v>
      </c>
      <c r="AX30" s="123">
        <v>360295</v>
      </c>
      <c r="AY30" s="18">
        <f t="shared" si="21"/>
        <v>1127208</v>
      </c>
      <c r="AZ30" s="129">
        <v>127015</v>
      </c>
      <c r="BA30" s="129">
        <v>527422</v>
      </c>
      <c r="BB30" s="130">
        <v>472771</v>
      </c>
      <c r="BC30" s="18">
        <f t="shared" si="22"/>
        <v>52521</v>
      </c>
      <c r="BD30" s="131">
        <v>52521</v>
      </c>
      <c r="BE30" s="97">
        <f t="shared" si="23"/>
        <v>1548809</v>
      </c>
      <c r="BF30" s="123">
        <v>29556</v>
      </c>
      <c r="BG30" s="132">
        <v>1519253</v>
      </c>
      <c r="BH30" s="18">
        <f t="shared" si="12"/>
        <v>185174</v>
      </c>
      <c r="BI30" s="6">
        <v>63239</v>
      </c>
      <c r="BJ30" s="6">
        <v>121935</v>
      </c>
      <c r="BK30" s="18">
        <f t="shared" si="24"/>
        <v>3139087</v>
      </c>
      <c r="BL30" s="123">
        <v>539934</v>
      </c>
      <c r="BM30" s="123">
        <v>1350736</v>
      </c>
      <c r="BN30" s="123">
        <v>1248417</v>
      </c>
      <c r="BO30" s="18">
        <f t="shared" si="13"/>
        <v>5355083</v>
      </c>
      <c r="BP30" s="123">
        <v>2876902</v>
      </c>
      <c r="BQ30" s="6">
        <v>1667549</v>
      </c>
      <c r="BR30" s="133">
        <f t="shared" si="25"/>
        <v>810632</v>
      </c>
      <c r="BS30" s="123">
        <v>37343</v>
      </c>
      <c r="BT30" s="123">
        <v>9546</v>
      </c>
      <c r="BU30" s="134">
        <v>763743</v>
      </c>
      <c r="BV30" s="135">
        <f t="shared" si="14"/>
        <v>11768177</v>
      </c>
      <c r="BW30" s="136">
        <f t="shared" si="15"/>
        <v>127671633</v>
      </c>
      <c r="BX30" s="137"/>
      <c r="BY30" s="20"/>
      <c r="BZ30" s="136">
        <f t="shared" si="16"/>
        <v>127671633</v>
      </c>
      <c r="CA30" s="132">
        <v>0</v>
      </c>
      <c r="CB30" s="136">
        <f t="shared" si="17"/>
        <v>127671633</v>
      </c>
    </row>
    <row r="31" spans="1:80" ht="22.5" customHeight="1" thickBot="1" thickTop="1">
      <c r="A31" s="138" t="s">
        <v>47</v>
      </c>
      <c r="B31" s="24">
        <f aca="true" t="shared" si="26" ref="B31:M31">SUM(B8:B30)</f>
        <v>223686278</v>
      </c>
      <c r="C31" s="22">
        <f t="shared" si="26"/>
        <v>223686278</v>
      </c>
      <c r="D31" s="22">
        <f t="shared" si="26"/>
        <v>710269501</v>
      </c>
      <c r="E31" s="22">
        <f t="shared" si="26"/>
        <v>115606149</v>
      </c>
      <c r="F31" s="22">
        <f t="shared" si="26"/>
        <v>106902562</v>
      </c>
      <c r="G31" s="22">
        <f t="shared" si="26"/>
        <v>92038690</v>
      </c>
      <c r="H31" s="22">
        <f t="shared" si="26"/>
        <v>260204901</v>
      </c>
      <c r="I31" s="22">
        <f t="shared" si="26"/>
        <v>127061428</v>
      </c>
      <c r="J31" s="22">
        <f t="shared" si="26"/>
        <v>104561770</v>
      </c>
      <c r="K31" s="22">
        <f t="shared" si="26"/>
        <v>28581703</v>
      </c>
      <c r="L31" s="21">
        <f t="shared" si="26"/>
        <v>74007954</v>
      </c>
      <c r="M31" s="21">
        <f t="shared" si="26"/>
        <v>61509245</v>
      </c>
      <c r="N31" s="139">
        <f aca="true" t="shared" si="27" ref="N31:T31">SUM(N8:N30)</f>
        <v>64422758</v>
      </c>
      <c r="O31" s="140">
        <f t="shared" si="27"/>
        <v>64422758</v>
      </c>
      <c r="P31" s="22">
        <f t="shared" si="27"/>
        <v>99129023</v>
      </c>
      <c r="Q31" s="22">
        <f t="shared" si="27"/>
        <v>4510978</v>
      </c>
      <c r="R31" s="22">
        <f t="shared" si="27"/>
        <v>45688086</v>
      </c>
      <c r="S31" s="22">
        <f t="shared" si="27"/>
        <v>21351875</v>
      </c>
      <c r="T31" s="21">
        <f t="shared" si="27"/>
        <v>27578084</v>
      </c>
      <c r="U31" s="22">
        <f aca="true" t="shared" si="28" ref="U31:AB31">SUM(U8:U30)</f>
        <v>19767784</v>
      </c>
      <c r="V31" s="22">
        <f t="shared" si="28"/>
        <v>3509717</v>
      </c>
      <c r="W31" s="22">
        <f t="shared" si="28"/>
        <v>16258067</v>
      </c>
      <c r="X31" s="22">
        <f t="shared" si="28"/>
        <v>63447031</v>
      </c>
      <c r="Y31" s="22">
        <f t="shared" si="28"/>
        <v>25190774</v>
      </c>
      <c r="Z31" s="22">
        <f t="shared" si="28"/>
        <v>9044319</v>
      </c>
      <c r="AA31" s="22">
        <f t="shared" si="28"/>
        <v>7793682</v>
      </c>
      <c r="AB31" s="21">
        <f t="shared" si="28"/>
        <v>21418256</v>
      </c>
      <c r="AC31" s="22">
        <f>SUM(AC8:AC30)</f>
        <v>208968998</v>
      </c>
      <c r="AD31" s="22">
        <f>SUM(AD8:AD30)</f>
        <v>94832857</v>
      </c>
      <c r="AE31" s="22">
        <f>SUM(AE8:AE30)</f>
        <v>12657812</v>
      </c>
      <c r="AF31" s="22">
        <f>SUM(AF8:AF30)</f>
        <v>12627127</v>
      </c>
      <c r="AG31" s="22">
        <f>SUM(AG8:AG30)</f>
        <v>69547918</v>
      </c>
      <c r="AH31" s="22">
        <f aca="true" t="shared" si="29" ref="AH31:AT31">SUM(AH8:AH30)</f>
        <v>48458069</v>
      </c>
      <c r="AI31" s="22">
        <f t="shared" si="29"/>
        <v>8182336</v>
      </c>
      <c r="AJ31" s="22">
        <f t="shared" si="29"/>
        <v>6746924</v>
      </c>
      <c r="AK31" s="141">
        <f t="shared" si="29"/>
        <v>33528809</v>
      </c>
      <c r="AL31" s="22">
        <f t="shared" si="29"/>
        <v>65678072</v>
      </c>
      <c r="AM31" s="140">
        <f t="shared" si="29"/>
        <v>13563220</v>
      </c>
      <c r="AN31" s="140">
        <f t="shared" si="29"/>
        <v>6795662</v>
      </c>
      <c r="AO31" s="140">
        <f t="shared" si="29"/>
        <v>45319190</v>
      </c>
      <c r="AP31" s="21">
        <f t="shared" si="29"/>
        <v>197142866</v>
      </c>
      <c r="AQ31" s="21">
        <f t="shared" si="29"/>
        <v>11405847</v>
      </c>
      <c r="AR31" s="21">
        <f t="shared" si="29"/>
        <v>78543961</v>
      </c>
      <c r="AS31" s="24">
        <f t="shared" si="29"/>
        <v>107193058</v>
      </c>
      <c r="AT31" s="142">
        <f t="shared" si="29"/>
        <v>1586834239</v>
      </c>
      <c r="AU31" s="102"/>
      <c r="AV31" s="21">
        <f>SUM(AV8:AV30)</f>
        <v>1389691373</v>
      </c>
      <c r="AW31" s="22">
        <f aca="true" t="shared" si="30" ref="AW31:BD31">SUM(AW8:AW30)</f>
        <v>10553206</v>
      </c>
      <c r="AX31" s="22">
        <f t="shared" si="30"/>
        <v>10553206</v>
      </c>
      <c r="AY31" s="143">
        <f>SUM(AY8:AY30)</f>
        <v>18713828</v>
      </c>
      <c r="AZ31" s="22">
        <f>SUM(AZ8:AZ30)</f>
        <v>2202031</v>
      </c>
      <c r="BA31" s="22">
        <f>SUM(BA8:BA30)</f>
        <v>11261244</v>
      </c>
      <c r="BB31" s="22">
        <f>SUM(BB8:BB30)</f>
        <v>5250553</v>
      </c>
      <c r="BC31" s="22">
        <f t="shared" si="30"/>
        <v>2311077</v>
      </c>
      <c r="BD31" s="140">
        <f t="shared" si="30"/>
        <v>2311077</v>
      </c>
      <c r="BE31" s="144">
        <f aca="true" t="shared" si="31" ref="BE31:BJ31">SUM(BE8:BE30)</f>
        <v>21809413</v>
      </c>
      <c r="BF31" s="21">
        <f t="shared" si="31"/>
        <v>1788679</v>
      </c>
      <c r="BG31" s="145">
        <f t="shared" si="31"/>
        <v>20020734</v>
      </c>
      <c r="BH31" s="22">
        <f t="shared" si="31"/>
        <v>6435733</v>
      </c>
      <c r="BI31" s="22">
        <f t="shared" si="31"/>
        <v>2117799</v>
      </c>
      <c r="BJ31" s="22">
        <f t="shared" si="31"/>
        <v>4317934</v>
      </c>
      <c r="BK31" s="143">
        <f t="shared" si="24"/>
        <v>68171561</v>
      </c>
      <c r="BL31" s="22">
        <f>SUM(BL8:BL30)</f>
        <v>10019003</v>
      </c>
      <c r="BM31" s="22">
        <f>SUM(BM8:BM30)</f>
        <v>14778381</v>
      </c>
      <c r="BN31" s="21">
        <f>SUM(BN8:BN30)</f>
        <v>43374177</v>
      </c>
      <c r="BO31" s="22">
        <f aca="true" t="shared" si="32" ref="BO31:BV31">SUM(BO8:BO30)</f>
        <v>59398496</v>
      </c>
      <c r="BP31" s="22">
        <f t="shared" si="32"/>
        <v>27287998</v>
      </c>
      <c r="BQ31" s="22">
        <f t="shared" si="32"/>
        <v>15006478</v>
      </c>
      <c r="BR31" s="24">
        <f t="shared" si="32"/>
        <v>17104020</v>
      </c>
      <c r="BS31" s="22">
        <f t="shared" si="32"/>
        <v>547040</v>
      </c>
      <c r="BT31" s="22">
        <f t="shared" si="32"/>
        <v>279939</v>
      </c>
      <c r="BU31" s="24">
        <f t="shared" si="32"/>
        <v>16277041</v>
      </c>
      <c r="BV31" s="146">
        <f t="shared" si="32"/>
        <v>187393314</v>
      </c>
      <c r="BW31" s="142">
        <f aca="true" t="shared" si="33" ref="BW31:CB31">SUM(BW8:BW30)</f>
        <v>1774227553</v>
      </c>
      <c r="BX31" s="144">
        <f t="shared" si="33"/>
        <v>0</v>
      </c>
      <c r="BY31" s="23">
        <f t="shared" si="33"/>
        <v>0</v>
      </c>
      <c r="BZ31" s="142">
        <f t="shared" si="33"/>
        <v>1774227553</v>
      </c>
      <c r="CA31" s="144">
        <f t="shared" si="33"/>
        <v>0</v>
      </c>
      <c r="CB31" s="142">
        <f t="shared" si="33"/>
        <v>1774227553</v>
      </c>
    </row>
    <row r="32" ht="23.25" customHeight="1" thickTop="1"/>
    <row r="33" spans="46:74" ht="17.25">
      <c r="AT33" s="149"/>
      <c r="BV33" s="147"/>
    </row>
  </sheetData>
  <sheetProtection/>
  <printOptions/>
  <pageMargins left="0.5118110236220472" right="0.2362204724409449" top="1.1023622047244095" bottom="0.2362204724409449" header="0.7480314960629921" footer="0.1968503937007874"/>
  <pageSetup horizontalDpi="200" verticalDpi="200" orientation="landscape" paperSize="9" scale="80" r:id="rId1"/>
  <headerFooter alignWithMargins="0">
    <oddHeader xml:space="preserve">&amp;R </oddHeader>
  </headerFooter>
  <colBreaks count="8" manualBreakCount="8">
    <brk id="13" max="30" man="1"/>
    <brk id="20" max="30" man="1"/>
    <brk id="28" max="30" man="1"/>
    <brk id="41" max="30" man="1"/>
    <brk id="48" max="30" man="1"/>
    <brk id="56" max="30" man="1"/>
    <brk id="66" max="30" man="1"/>
    <brk id="7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総務局行政部</dc:creator>
  <cp:keywords/>
  <dc:description/>
  <cp:lastModifiedBy>KUCHOKAI316</cp:lastModifiedBy>
  <cp:lastPrinted>2013-08-20T23:13:27Z</cp:lastPrinted>
  <dcterms:created xsi:type="dcterms:W3CDTF">1998-04-09T04:20:05Z</dcterms:created>
  <dcterms:modified xsi:type="dcterms:W3CDTF">2013-08-20T23:14:14Z</dcterms:modified>
  <cp:category/>
  <cp:version/>
  <cp:contentType/>
  <cp:contentStatus/>
</cp:coreProperties>
</file>