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70" activeTab="1"/>
  </bookViews>
  <sheets>
    <sheet name="需要総括" sheetId="1" r:id="rId1"/>
    <sheet name="経常" sheetId="2" r:id="rId2"/>
    <sheet name="投資" sheetId="3" r:id="rId3"/>
  </sheets>
  <definedNames>
    <definedName name="a">'経常'!$B$1:$K$29</definedName>
    <definedName name="b">'投資'!$B$1:$J$29</definedName>
    <definedName name="_xlnm.Print_Area" localSheetId="1">'経常'!$B$2:$AD$31</definedName>
    <definedName name="_xlnm.Print_Area" localSheetId="0">'需要総括'!$B$2:$E$31</definedName>
    <definedName name="_xlnm.Print_Area" localSheetId="2">'投資'!$B$2:$N$29</definedName>
  </definedNames>
  <calcPr fullCalcOnLoad="1"/>
</workbook>
</file>

<file path=xl/sharedStrings.xml><?xml version="1.0" encoding="utf-8"?>
<sst xmlns="http://schemas.openxmlformats.org/spreadsheetml/2006/main" count="190" uniqueCount="89">
  <si>
    <t>区  分</t>
  </si>
  <si>
    <t>千代田</t>
  </si>
  <si>
    <t>千</t>
  </si>
  <si>
    <t>中  央</t>
  </si>
  <si>
    <t>中</t>
  </si>
  <si>
    <t>港</t>
  </si>
  <si>
    <t>新  宿</t>
  </si>
  <si>
    <t>新</t>
  </si>
  <si>
    <t>文  京</t>
  </si>
  <si>
    <t>文</t>
  </si>
  <si>
    <t>台  東</t>
  </si>
  <si>
    <t>台</t>
  </si>
  <si>
    <t>墨  田</t>
  </si>
  <si>
    <t>墨</t>
  </si>
  <si>
    <t>江  東</t>
  </si>
  <si>
    <t>江</t>
  </si>
  <si>
    <t>品  川</t>
  </si>
  <si>
    <t>品</t>
  </si>
  <si>
    <t>目  黒</t>
  </si>
  <si>
    <t>目</t>
  </si>
  <si>
    <t>大  田</t>
  </si>
  <si>
    <t>大</t>
  </si>
  <si>
    <t>世田谷</t>
  </si>
  <si>
    <t>世</t>
  </si>
  <si>
    <t>渋  谷</t>
  </si>
  <si>
    <t>渋</t>
  </si>
  <si>
    <t>中  野</t>
  </si>
  <si>
    <t>杉  並</t>
  </si>
  <si>
    <t>杉</t>
  </si>
  <si>
    <t>豊  島</t>
  </si>
  <si>
    <t>豊</t>
  </si>
  <si>
    <t>北</t>
  </si>
  <si>
    <t>荒  川</t>
  </si>
  <si>
    <t>荒</t>
  </si>
  <si>
    <t>板  橋</t>
  </si>
  <si>
    <t>板</t>
  </si>
  <si>
    <t>練  馬</t>
  </si>
  <si>
    <t>練</t>
  </si>
  <si>
    <t>足  立</t>
  </si>
  <si>
    <t>足</t>
  </si>
  <si>
    <t>江戸川</t>
  </si>
  <si>
    <t>計</t>
  </si>
  <si>
    <t>土木費</t>
  </si>
  <si>
    <t>経済労働費</t>
  </si>
  <si>
    <t>その他諸費</t>
  </si>
  <si>
    <t>民生費</t>
  </si>
  <si>
    <t>衛生費</t>
  </si>
  <si>
    <t>教育費</t>
  </si>
  <si>
    <t>経常的経費</t>
  </si>
  <si>
    <t>（単位：千円、％）</t>
  </si>
  <si>
    <t>前年度経費</t>
  </si>
  <si>
    <t>経　済</t>
  </si>
  <si>
    <t>その他</t>
  </si>
  <si>
    <t>労働費</t>
  </si>
  <si>
    <t>諸　費</t>
  </si>
  <si>
    <t xml:space="preserve">差引増(△)減額 </t>
  </si>
  <si>
    <t>増(△)減率</t>
  </si>
  <si>
    <t>Ａ　</t>
  </si>
  <si>
    <t>Ｂ　</t>
  </si>
  <si>
    <t>合計</t>
  </si>
  <si>
    <t>参考</t>
  </si>
  <si>
    <t>Ａ</t>
  </si>
  <si>
    <t>Ｂ</t>
  </si>
  <si>
    <t>Ｃ</t>
  </si>
  <si>
    <t>Ｄ</t>
  </si>
  <si>
    <t>Ｅ</t>
  </si>
  <si>
    <t>Ｆ</t>
  </si>
  <si>
    <t>清掃費</t>
  </si>
  <si>
    <t>議会総務費</t>
  </si>
  <si>
    <t>議会総務費</t>
  </si>
  <si>
    <t>Ｇ</t>
  </si>
  <si>
    <t>Ｈ</t>
  </si>
  <si>
    <t>議　会総務費</t>
  </si>
  <si>
    <t>Ｉ</t>
  </si>
  <si>
    <t>（Ｈ－Ｉ）　Ｊ</t>
  </si>
  <si>
    <t>Ｊ／Ｉ</t>
  </si>
  <si>
    <t>議会総務費</t>
  </si>
  <si>
    <t>衛生費</t>
  </si>
  <si>
    <t>清掃費</t>
  </si>
  <si>
    <t>Ｃ　</t>
  </si>
  <si>
    <t>（　Ａ＋Ｂ　）</t>
  </si>
  <si>
    <t>（単位：千円）</t>
  </si>
  <si>
    <t>基準財政需要額総括表</t>
  </si>
  <si>
    <t>投資的経費</t>
  </si>
  <si>
    <t>葛　飾</t>
  </si>
  <si>
    <t>葛</t>
  </si>
  <si>
    <t>対前年度増（△）減率</t>
  </si>
  <si>
    <t>合　　　　計</t>
  </si>
  <si>
    <t>22年度（当初）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</si>
</sst>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[Red]&quot;△&quot;#,##0"/>
    <numFmt numFmtId="179" formatCode="&quot;△&quot;#,##0;\-#,##0;#,##0"/>
    <numFmt numFmtId="180" formatCode="#,##0;&quot;△&quot;#,##0"/>
    <numFmt numFmtId="181" formatCode="#,##0;&quot;@ &quot;#,##0&quot;円&quot;"/>
    <numFmt numFmtId="182" formatCode="\@#,##0&quot;円&quot;;[Red]\-#,##0"/>
    <numFmt numFmtId="183" formatCode="0.000000"/>
    <numFmt numFmtId="184" formatCode="#,##0.000"/>
    <numFmt numFmtId="185" formatCode="\@#,##0;[Red]\-#,##0"/>
    <numFmt numFmtId="186" formatCode="#,##0.0"/>
    <numFmt numFmtId="187" formatCode="#,##0.0;[Red]\-#,##0.0"/>
    <numFmt numFmtId="188" formatCode="#,##0.000;[Red]\-#,##0.000"/>
    <numFmt numFmtId="189" formatCode="0.000"/>
    <numFmt numFmtId="190" formatCode="0.0"/>
    <numFmt numFmtId="191" formatCode="0.0000"/>
    <numFmt numFmtId="192" formatCode="#,##0.0;&quot;△&quot;#,##0.0"/>
    <numFmt numFmtId="193" formatCode="#,##0;\-#,##0;#"/>
    <numFmt numFmtId="194" formatCode="#,##0.000;\-#,##0.000;#"/>
    <numFmt numFmtId="195" formatCode="#,##0.00000"/>
    <numFmt numFmtId="196" formatCode="0.00000"/>
    <numFmt numFmtId="197" formatCode="#,##0.00000_ "/>
    <numFmt numFmtId="198" formatCode="#,##0.00;&quot;△&quot;#,##0.00"/>
    <numFmt numFmtId="199" formatCode="0.0%"/>
    <numFmt numFmtId="200" formatCode="#,##0.000;&quot;△&quot;#,##0.000"/>
    <numFmt numFmtId="201" formatCode="#,##0.0000;&quot;△&quot;#,##0.0000"/>
    <numFmt numFmtId="202" formatCode="#,##0.00000;&quot;△&quot;#,##0.00000"/>
    <numFmt numFmtId="203" formatCode="#,##0.000000;&quot;△&quot;#,##0.000000"/>
    <numFmt numFmtId="204" formatCode="#,##0.0000000;&quot;△&quot;#,##0.0000000"/>
    <numFmt numFmtId="205" formatCode="#,##0.00000000;&quot;△&quot;#,##0.00000000"/>
    <numFmt numFmtId="206" formatCode="#,##0.000000000;&quot;△&quot;#,##0.000000000"/>
    <numFmt numFmtId="207" formatCode="#,##0.0000000000;&quot;△&quot;#,##0.0000000000"/>
    <numFmt numFmtId="208" formatCode="#,##0.00000000000;&quot;△&quot;#,##0.00000000000"/>
    <numFmt numFmtId="209" formatCode="#,##0.000000000000;&quot;△&quot;#,##0.000000000000"/>
    <numFmt numFmtId="210" formatCode="#,##0.0000000000000;&quot;△&quot;#,##0.0000000000000"/>
    <numFmt numFmtId="211" formatCode="#,##0.00000000000000;&quot;△&quot;#,##0.00000000000000"/>
    <numFmt numFmtId="212" formatCode="#,##0.000000000000000;&quot;△&quot;#,##0.000000000000000"/>
    <numFmt numFmtId="213" formatCode="#,##0.0000000000000000;&quot;△&quot;#,##0.0000000000000000"/>
    <numFmt numFmtId="214" formatCode="#,##0.00000000000000000;&quot;△&quot;#,##0.00000000000000000"/>
    <numFmt numFmtId="215" formatCode="#,##0.000000000000000000;&quot;△&quot;#,##0.000000000000000000"/>
    <numFmt numFmtId="216" formatCode="#,##0.0000000000000000000;&quot;△&quot;#,##0.0000000000000000000"/>
    <numFmt numFmtId="217" formatCode="0.000_);[Red]\(0.000\)"/>
    <numFmt numFmtId="218" formatCode="0.000000_);[Red]\(0.000000\)"/>
    <numFmt numFmtId="219" formatCode="0_);[Red]\(0\)"/>
    <numFmt numFmtId="220" formatCode="0.0000_);[Red]\(0.0000\)"/>
    <numFmt numFmtId="221" formatCode="0.00_);[Red]\(0.00\)"/>
    <numFmt numFmtId="222" formatCode="0.0_);[Red]\(0.0\)"/>
    <numFmt numFmtId="223" formatCode="&quot;¥&quot;#,##0.000;&quot;¥&quot;\-#,##0.000"/>
    <numFmt numFmtId="224" formatCode="0.0;&quot;△ &quot;0.0"/>
    <numFmt numFmtId="225" formatCode="#,##0;&quot;△ &quot;#,##0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95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/>
      <top style="thin">
        <color indexed="8"/>
      </top>
      <bottom style="thin"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" fillId="0" borderId="0" xfId="0" applyFont="1" applyAlignment="1">
      <alignment/>
    </xf>
    <xf numFmtId="38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38" fontId="4" fillId="0" borderId="15" xfId="0" applyNumberFormat="1" applyFont="1" applyBorder="1" applyAlignment="1">
      <alignment horizontal="right" vertical="center"/>
    </xf>
    <xf numFmtId="38" fontId="4" fillId="0" borderId="16" xfId="0" applyNumberFormat="1" applyFont="1" applyBorder="1" applyAlignment="1">
      <alignment horizontal="right" vertical="center"/>
    </xf>
    <xf numFmtId="180" fontId="4" fillId="0" borderId="16" xfId="0" applyNumberFormat="1" applyFont="1" applyBorder="1" applyAlignment="1">
      <alignment horizontal="right" vertical="center"/>
    </xf>
    <xf numFmtId="38" fontId="4" fillId="0" borderId="17" xfId="0" applyNumberFormat="1" applyFont="1" applyBorder="1" applyAlignment="1">
      <alignment horizontal="right" vertical="center"/>
    </xf>
    <xf numFmtId="38" fontId="4" fillId="0" borderId="18" xfId="0" applyNumberFormat="1" applyFont="1" applyBorder="1" applyAlignment="1">
      <alignment horizontal="right" vertical="center"/>
    </xf>
    <xf numFmtId="180" fontId="4" fillId="0" borderId="18" xfId="0" applyNumberFormat="1" applyFont="1" applyBorder="1" applyAlignment="1">
      <alignment horizontal="right" vertical="center"/>
    </xf>
    <xf numFmtId="38" fontId="4" fillId="0" borderId="19" xfId="0" applyNumberFormat="1" applyFont="1" applyBorder="1" applyAlignment="1">
      <alignment horizontal="right" vertical="center"/>
    </xf>
    <xf numFmtId="38" fontId="4" fillId="0" borderId="20" xfId="0" applyNumberFormat="1" applyFont="1" applyBorder="1" applyAlignment="1">
      <alignment horizontal="right" vertical="center"/>
    </xf>
    <xf numFmtId="180" fontId="4" fillId="0" borderId="20" xfId="0" applyNumberFormat="1" applyFont="1" applyBorder="1" applyAlignment="1">
      <alignment horizontal="right" vertical="center"/>
    </xf>
    <xf numFmtId="180" fontId="4" fillId="0" borderId="21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16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right" vertical="center"/>
    </xf>
    <xf numFmtId="3" fontId="4" fillId="0" borderId="28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4" fillId="0" borderId="30" xfId="0" applyNumberFormat="1" applyFont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left" vertical="center"/>
    </xf>
    <xf numFmtId="3" fontId="4" fillId="0" borderId="32" xfId="0" applyNumberFormat="1" applyFont="1" applyBorder="1" applyAlignment="1">
      <alignment horizontal="left" vertical="center"/>
    </xf>
    <xf numFmtId="0" fontId="4" fillId="0" borderId="33" xfId="0" applyFont="1" applyBorder="1" applyAlignment="1">
      <alignment vertical="center"/>
    </xf>
    <xf numFmtId="3" fontId="4" fillId="0" borderId="34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3" fontId="4" fillId="0" borderId="37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right" vertical="center"/>
    </xf>
    <xf numFmtId="180" fontId="4" fillId="0" borderId="38" xfId="0" applyNumberFormat="1" applyFont="1" applyBorder="1" applyAlignment="1">
      <alignment horizontal="right" vertical="center"/>
    </xf>
    <xf numFmtId="192" fontId="4" fillId="0" borderId="27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192" fontId="4" fillId="0" borderId="28" xfId="0" applyNumberFormat="1" applyFont="1" applyBorder="1" applyAlignment="1">
      <alignment horizontal="right" vertical="center"/>
    </xf>
    <xf numFmtId="20" fontId="4" fillId="0" borderId="0" xfId="0" applyNumberFormat="1" applyFont="1" applyAlignment="1">
      <alignment/>
    </xf>
    <xf numFmtId="3" fontId="4" fillId="0" borderId="19" xfId="0" applyNumberFormat="1" applyFont="1" applyBorder="1" applyAlignment="1">
      <alignment horizontal="right" vertical="center"/>
    </xf>
    <xf numFmtId="192" fontId="4" fillId="0" borderId="29" xfId="0" applyNumberFormat="1" applyFont="1" applyBorder="1" applyAlignment="1">
      <alignment horizontal="right" vertical="center"/>
    </xf>
    <xf numFmtId="180" fontId="4" fillId="0" borderId="39" xfId="0" applyNumberFormat="1" applyFont="1" applyBorder="1" applyAlignment="1">
      <alignment horizontal="right" vertical="center"/>
    </xf>
    <xf numFmtId="192" fontId="4" fillId="0" borderId="31" xfId="0" applyNumberFormat="1" applyFont="1" applyBorder="1" applyAlignment="1">
      <alignment horizontal="right" vertical="center"/>
    </xf>
    <xf numFmtId="3" fontId="5" fillId="0" borderId="33" xfId="0" applyNumberFormat="1" applyFont="1" applyBorder="1" applyAlignment="1">
      <alignment horizontal="left" vertical="center"/>
    </xf>
    <xf numFmtId="3" fontId="5" fillId="0" borderId="40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vertical="center"/>
    </xf>
    <xf numFmtId="3" fontId="5" fillId="0" borderId="36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distributed" vertical="center"/>
    </xf>
    <xf numFmtId="3" fontId="5" fillId="0" borderId="14" xfId="0" applyNumberFormat="1" applyFont="1" applyBorder="1" applyAlignment="1">
      <alignment horizontal="distributed" vertical="center"/>
    </xf>
    <xf numFmtId="3" fontId="5" fillId="0" borderId="44" xfId="0" applyNumberFormat="1" applyFont="1" applyBorder="1" applyAlignment="1">
      <alignment horizontal="distributed" vertical="center"/>
    </xf>
    <xf numFmtId="3" fontId="5" fillId="0" borderId="23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distributed" vertical="center"/>
    </xf>
    <xf numFmtId="3" fontId="5" fillId="0" borderId="45" xfId="0" applyNumberFormat="1" applyFont="1" applyBorder="1" applyAlignment="1">
      <alignment horizontal="left" vertical="center"/>
    </xf>
    <xf numFmtId="3" fontId="5" fillId="0" borderId="46" xfId="0" applyNumberFormat="1" applyFont="1" applyBorder="1" applyAlignment="1">
      <alignment horizontal="center" vertical="center"/>
    </xf>
    <xf numFmtId="3" fontId="5" fillId="0" borderId="47" xfId="0" applyNumberFormat="1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5" fillId="0" borderId="36" xfId="0" applyNumberFormat="1" applyFont="1" applyBorder="1" applyAlignment="1">
      <alignment vertical="center"/>
    </xf>
    <xf numFmtId="3" fontId="5" fillId="0" borderId="49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right" vertical="center"/>
    </xf>
    <xf numFmtId="3" fontId="5" fillId="0" borderId="51" xfId="0" applyNumberFormat="1" applyFont="1" applyBorder="1" applyAlignment="1">
      <alignment horizontal="right" vertical="center"/>
    </xf>
    <xf numFmtId="3" fontId="5" fillId="0" borderId="52" xfId="0" applyNumberFormat="1" applyFont="1" applyBorder="1" applyAlignment="1">
      <alignment horizontal="right" vertical="center"/>
    </xf>
    <xf numFmtId="3" fontId="5" fillId="0" borderId="53" xfId="0" applyNumberFormat="1" applyFont="1" applyBorder="1" applyAlignment="1">
      <alignment horizontal="center" vertical="center"/>
    </xf>
    <xf numFmtId="3" fontId="5" fillId="0" borderId="54" xfId="0" applyNumberFormat="1" applyFont="1" applyBorder="1" applyAlignment="1">
      <alignment horizontal="center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center" vertical="center"/>
    </xf>
    <xf numFmtId="3" fontId="5" fillId="0" borderId="58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59" xfId="0" applyNumberFormat="1" applyFont="1" applyBorder="1" applyAlignment="1">
      <alignment horizontal="right" vertical="center"/>
    </xf>
    <xf numFmtId="3" fontId="5" fillId="0" borderId="60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61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62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63" xfId="0" applyFont="1" applyFill="1" applyBorder="1" applyAlignment="1">
      <alignment/>
    </xf>
    <xf numFmtId="0" fontId="5" fillId="33" borderId="64" xfId="0" applyFont="1" applyFill="1" applyBorder="1" applyAlignment="1">
      <alignment/>
    </xf>
    <xf numFmtId="3" fontId="5" fillId="33" borderId="32" xfId="0" applyNumberFormat="1" applyFont="1" applyFill="1" applyBorder="1" applyAlignment="1">
      <alignment horizontal="center" vertical="center" wrapText="1"/>
    </xf>
    <xf numFmtId="3" fontId="5" fillId="33" borderId="32" xfId="0" applyNumberFormat="1" applyFont="1" applyFill="1" applyBorder="1" applyAlignment="1">
      <alignment horizontal="distributed" vertical="center"/>
    </xf>
    <xf numFmtId="0" fontId="4" fillId="33" borderId="22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/>
    </xf>
    <xf numFmtId="3" fontId="5" fillId="33" borderId="32" xfId="0" applyNumberFormat="1" applyFont="1" applyFill="1" applyBorder="1" applyAlignment="1">
      <alignment/>
    </xf>
    <xf numFmtId="3" fontId="5" fillId="33" borderId="65" xfId="0" applyNumberFormat="1" applyFont="1" applyFill="1" applyBorder="1" applyAlignment="1">
      <alignment vertical="center"/>
    </xf>
    <xf numFmtId="3" fontId="6" fillId="0" borderId="66" xfId="0" applyNumberFormat="1" applyFont="1" applyBorder="1" applyAlignment="1">
      <alignment horizontal="center" vertical="center"/>
    </xf>
    <xf numFmtId="3" fontId="6" fillId="0" borderId="67" xfId="0" applyNumberFormat="1" applyFont="1" applyBorder="1" applyAlignment="1">
      <alignment horizontal="center" vertical="center"/>
    </xf>
    <xf numFmtId="3" fontId="6" fillId="0" borderId="68" xfId="0" applyNumberFormat="1" applyFont="1" applyBorder="1" applyAlignment="1">
      <alignment horizontal="center" vertical="center"/>
    </xf>
    <xf numFmtId="3" fontId="6" fillId="0" borderId="53" xfId="0" applyNumberFormat="1" applyFont="1" applyBorder="1" applyAlignment="1">
      <alignment horizontal="center" vertical="center"/>
    </xf>
    <xf numFmtId="3" fontId="6" fillId="0" borderId="54" xfId="0" applyNumberFormat="1" applyFont="1" applyBorder="1" applyAlignment="1">
      <alignment horizontal="center" vertical="center"/>
    </xf>
    <xf numFmtId="3" fontId="6" fillId="0" borderId="60" xfId="0" applyNumberFormat="1" applyFont="1" applyBorder="1" applyAlignment="1">
      <alignment horizontal="center" vertical="center"/>
    </xf>
    <xf numFmtId="180" fontId="4" fillId="0" borderId="69" xfId="0" applyNumberFormat="1" applyFont="1" applyBorder="1" applyAlignment="1">
      <alignment horizontal="right" vertical="center"/>
    </xf>
    <xf numFmtId="180" fontId="4" fillId="0" borderId="70" xfId="0" applyNumberFormat="1" applyFont="1" applyBorder="1" applyAlignment="1">
      <alignment horizontal="right" vertical="center"/>
    </xf>
    <xf numFmtId="0" fontId="4" fillId="0" borderId="71" xfId="0" applyFont="1" applyBorder="1" applyAlignment="1">
      <alignment horizontal="distributed" vertical="center"/>
    </xf>
    <xf numFmtId="0" fontId="4" fillId="0" borderId="72" xfId="0" applyFont="1" applyBorder="1" applyAlignment="1">
      <alignment horizontal="distributed" vertical="center"/>
    </xf>
    <xf numFmtId="0" fontId="4" fillId="0" borderId="73" xfId="0" applyFont="1" applyBorder="1" applyAlignment="1">
      <alignment horizontal="distributed" vertical="center"/>
    </xf>
    <xf numFmtId="0" fontId="4" fillId="0" borderId="74" xfId="0" applyFont="1" applyBorder="1" applyAlignment="1">
      <alignment horizontal="distributed" vertical="center"/>
    </xf>
    <xf numFmtId="0" fontId="4" fillId="0" borderId="74" xfId="0" applyFont="1" applyBorder="1" applyAlignment="1">
      <alignment horizontal="center"/>
    </xf>
    <xf numFmtId="0" fontId="4" fillId="0" borderId="75" xfId="0" applyFont="1" applyBorder="1" applyAlignment="1">
      <alignment horizontal="right"/>
    </xf>
    <xf numFmtId="3" fontId="6" fillId="0" borderId="76" xfId="0" applyNumberFormat="1" applyFont="1" applyBorder="1" applyAlignment="1">
      <alignment horizontal="center" vertical="center"/>
    </xf>
    <xf numFmtId="38" fontId="4" fillId="0" borderId="77" xfId="0" applyNumberFormat="1" applyFont="1" applyBorder="1" applyAlignment="1">
      <alignment horizontal="right" vertical="center"/>
    </xf>
    <xf numFmtId="3" fontId="6" fillId="0" borderId="78" xfId="0" applyNumberFormat="1" applyFont="1" applyBorder="1" applyAlignment="1">
      <alignment horizontal="center" vertical="center"/>
    </xf>
    <xf numFmtId="38" fontId="4" fillId="0" borderId="79" xfId="0" applyNumberFormat="1" applyFont="1" applyBorder="1" applyAlignment="1">
      <alignment horizontal="right" vertical="center"/>
    </xf>
    <xf numFmtId="3" fontId="6" fillId="0" borderId="80" xfId="0" applyNumberFormat="1" applyFont="1" applyBorder="1" applyAlignment="1">
      <alignment horizontal="center" vertical="center"/>
    </xf>
    <xf numFmtId="38" fontId="4" fillId="0" borderId="81" xfId="0" applyNumberFormat="1" applyFont="1" applyBorder="1" applyAlignment="1">
      <alignment horizontal="right" vertical="center"/>
    </xf>
    <xf numFmtId="0" fontId="4" fillId="0" borderId="82" xfId="0" applyFont="1" applyBorder="1" applyAlignment="1">
      <alignment horizontal="center" vertical="center"/>
    </xf>
    <xf numFmtId="38" fontId="4" fillId="0" borderId="83" xfId="0" applyNumberFormat="1" applyFont="1" applyBorder="1" applyAlignment="1">
      <alignment horizontal="right" vertical="center"/>
    </xf>
    <xf numFmtId="38" fontId="4" fillId="0" borderId="84" xfId="0" applyNumberFormat="1" applyFont="1" applyBorder="1" applyAlignment="1">
      <alignment horizontal="right" vertical="center"/>
    </xf>
    <xf numFmtId="38" fontId="4" fillId="0" borderId="85" xfId="0" applyNumberFormat="1" applyFont="1" applyBorder="1" applyAlignment="1">
      <alignment horizontal="right" vertical="center"/>
    </xf>
    <xf numFmtId="192" fontId="5" fillId="0" borderId="38" xfId="0" applyNumberFormat="1" applyFont="1" applyBorder="1" applyAlignment="1">
      <alignment vertical="center" shrinkToFit="1"/>
    </xf>
    <xf numFmtId="192" fontId="5" fillId="0" borderId="16" xfId="0" applyNumberFormat="1" applyFont="1" applyBorder="1" applyAlignment="1">
      <alignment vertical="center" shrinkToFit="1"/>
    </xf>
    <xf numFmtId="192" fontId="5" fillId="0" borderId="16" xfId="0" applyNumberFormat="1" applyFont="1" applyBorder="1" applyAlignment="1">
      <alignment horizontal="right" vertical="center" shrinkToFit="1"/>
    </xf>
    <xf numFmtId="192" fontId="5" fillId="0" borderId="27" xfId="0" applyNumberFormat="1" applyFont="1" applyBorder="1" applyAlignment="1">
      <alignment vertical="center" shrinkToFit="1"/>
    </xf>
    <xf numFmtId="192" fontId="5" fillId="0" borderId="69" xfId="0" applyNumberFormat="1" applyFont="1" applyBorder="1" applyAlignment="1">
      <alignment vertical="center" shrinkToFit="1"/>
    </xf>
    <xf numFmtId="192" fontId="5" fillId="0" borderId="18" xfId="0" applyNumberFormat="1" applyFont="1" applyBorder="1" applyAlignment="1">
      <alignment vertical="center" shrinkToFit="1"/>
    </xf>
    <xf numFmtId="192" fontId="5" fillId="0" borderId="18" xfId="0" applyNumberFormat="1" applyFont="1" applyBorder="1" applyAlignment="1">
      <alignment horizontal="right" vertical="center" shrinkToFit="1"/>
    </xf>
    <xf numFmtId="192" fontId="5" fillId="0" borderId="28" xfId="0" applyNumberFormat="1" applyFont="1" applyBorder="1" applyAlignment="1">
      <alignment vertical="center" shrinkToFit="1"/>
    </xf>
    <xf numFmtId="192" fontId="5" fillId="0" borderId="86" xfId="0" applyNumberFormat="1" applyFont="1" applyBorder="1" applyAlignment="1">
      <alignment vertical="center" shrinkToFit="1"/>
    </xf>
    <xf numFmtId="192" fontId="5" fillId="0" borderId="20" xfId="0" applyNumberFormat="1" applyFont="1" applyBorder="1" applyAlignment="1">
      <alignment vertical="center" shrinkToFit="1"/>
    </xf>
    <xf numFmtId="192" fontId="5" fillId="0" borderId="20" xfId="0" applyNumberFormat="1" applyFont="1" applyBorder="1" applyAlignment="1">
      <alignment horizontal="right" vertical="center" shrinkToFit="1"/>
    </xf>
    <xf numFmtId="192" fontId="5" fillId="0" borderId="29" xfId="0" applyNumberFormat="1" applyFont="1" applyBorder="1" applyAlignment="1">
      <alignment vertical="center" shrinkToFit="1"/>
    </xf>
    <xf numFmtId="192" fontId="5" fillId="0" borderId="39" xfId="0" applyNumberFormat="1" applyFont="1" applyBorder="1" applyAlignment="1">
      <alignment vertical="center" shrinkToFit="1"/>
    </xf>
    <xf numFmtId="192" fontId="5" fillId="0" borderId="21" xfId="0" applyNumberFormat="1" applyFont="1" applyBorder="1" applyAlignment="1">
      <alignment vertical="center" shrinkToFit="1"/>
    </xf>
    <xf numFmtId="192" fontId="5" fillId="0" borderId="21" xfId="0" applyNumberFormat="1" applyFont="1" applyBorder="1" applyAlignment="1">
      <alignment horizontal="right" vertical="center" shrinkToFit="1"/>
    </xf>
    <xf numFmtId="192" fontId="5" fillId="0" borderId="31" xfId="0" applyNumberFormat="1" applyFont="1" applyBorder="1" applyAlignment="1">
      <alignment vertical="center" shrinkToFit="1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3" fontId="5" fillId="0" borderId="35" xfId="0" applyNumberFormat="1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3" fontId="5" fillId="0" borderId="34" xfId="0" applyNumberFormat="1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3" fontId="4" fillId="0" borderId="92" xfId="0" applyNumberFormat="1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3" fontId="4" fillId="0" borderId="41" xfId="0" applyNumberFormat="1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3" fontId="4" fillId="0" borderId="93" xfId="0" applyNumberFormat="1" applyFont="1" applyBorder="1" applyAlignment="1">
      <alignment horizontal="distributed" vertical="center"/>
    </xf>
    <xf numFmtId="0" fontId="4" fillId="0" borderId="94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3"/>
  <sheetViews>
    <sheetView showZeros="0" zoomScale="75" zoomScaleNormal="75" zoomScaleSheetLayoutView="75" zoomScalePageLayoutView="0" workbookViewId="0" topLeftCell="A1">
      <selection activeCell="B3" sqref="B3"/>
    </sheetView>
  </sheetViews>
  <sheetFormatPr defaultColWidth="8.00390625" defaultRowHeight="12.75" customHeight="1"/>
  <cols>
    <col min="1" max="2" width="8.00390625" style="1" customWidth="1"/>
    <col min="3" max="5" width="24.625" style="1" customWidth="1"/>
    <col min="6" max="7" width="8.00390625" style="1" customWidth="1"/>
    <col min="8" max="8" width="18.00390625" style="1" customWidth="1"/>
    <col min="9" max="16384" width="8.00390625" style="1" customWidth="1"/>
  </cols>
  <sheetData>
    <row r="2" ht="18" customHeight="1">
      <c r="B2" s="93" t="s">
        <v>82</v>
      </c>
    </row>
    <row r="3" ht="19.5" customHeight="1">
      <c r="E3" s="8" t="s">
        <v>81</v>
      </c>
    </row>
    <row r="4" spans="2:5" ht="13.5" customHeight="1">
      <c r="B4" s="143" t="s">
        <v>0</v>
      </c>
      <c r="C4" s="111"/>
      <c r="D4" s="112"/>
      <c r="E4" s="113"/>
    </row>
    <row r="5" spans="2:5" ht="13.5" customHeight="1">
      <c r="B5" s="144"/>
      <c r="C5" s="9" t="s">
        <v>48</v>
      </c>
      <c r="D5" s="10" t="s">
        <v>83</v>
      </c>
      <c r="E5" s="114" t="s">
        <v>87</v>
      </c>
    </row>
    <row r="6" spans="2:5" ht="13.5" customHeight="1">
      <c r="B6" s="144"/>
      <c r="C6" s="9"/>
      <c r="D6" s="10"/>
      <c r="E6" s="115" t="s">
        <v>80</v>
      </c>
    </row>
    <row r="7" spans="2:5" ht="13.5" customHeight="1">
      <c r="B7" s="145"/>
      <c r="C7" s="11" t="s">
        <v>57</v>
      </c>
      <c r="D7" s="12" t="s">
        <v>58</v>
      </c>
      <c r="E7" s="116" t="s">
        <v>79</v>
      </c>
    </row>
    <row r="8" spans="2:5" ht="23.25" customHeight="1">
      <c r="B8" s="117" t="s">
        <v>1</v>
      </c>
      <c r="C8" s="13">
        <f>'経常'!K6</f>
        <v>20626249</v>
      </c>
      <c r="D8" s="14">
        <f>'投資'!J6</f>
        <v>3989629</v>
      </c>
      <c r="E8" s="118">
        <f>SUM(C8:D8)</f>
        <v>24615878</v>
      </c>
    </row>
    <row r="9" spans="2:5" ht="23.25" customHeight="1">
      <c r="B9" s="119" t="s">
        <v>3</v>
      </c>
      <c r="C9" s="16">
        <f>'経常'!K7</f>
        <v>30444946</v>
      </c>
      <c r="D9" s="17">
        <f>'投資'!J7</f>
        <v>4393691</v>
      </c>
      <c r="E9" s="120">
        <f>SUM(C9:D9)</f>
        <v>34838637</v>
      </c>
    </row>
    <row r="10" spans="2:5" ht="23.25" customHeight="1">
      <c r="B10" s="119" t="s">
        <v>5</v>
      </c>
      <c r="C10" s="16">
        <f>'経常'!K8</f>
        <v>41155358</v>
      </c>
      <c r="D10" s="17">
        <f>'投資'!J8</f>
        <v>5409968</v>
      </c>
      <c r="E10" s="120">
        <f aca="true" t="shared" si="0" ref="E10:E29">SUM(C10:D10)</f>
        <v>46565326</v>
      </c>
    </row>
    <row r="11" spans="2:5" ht="23.25" customHeight="1">
      <c r="B11" s="119" t="s">
        <v>6</v>
      </c>
      <c r="C11" s="16">
        <f>'経常'!K9</f>
        <v>59478808</v>
      </c>
      <c r="D11" s="17">
        <f>'投資'!J9</f>
        <v>6555009</v>
      </c>
      <c r="E11" s="120">
        <f t="shared" si="0"/>
        <v>66033817</v>
      </c>
    </row>
    <row r="12" spans="2:5" ht="23.25" customHeight="1">
      <c r="B12" s="119" t="s">
        <v>8</v>
      </c>
      <c r="C12" s="16">
        <f>'経常'!K10</f>
        <v>37387257</v>
      </c>
      <c r="D12" s="17">
        <f>'投資'!J10</f>
        <v>4310456</v>
      </c>
      <c r="E12" s="120">
        <f t="shared" si="0"/>
        <v>41697713</v>
      </c>
    </row>
    <row r="13" spans="2:5" ht="23.25" customHeight="1">
      <c r="B13" s="119" t="s">
        <v>10</v>
      </c>
      <c r="C13" s="16">
        <f>'経常'!K11</f>
        <v>39723009</v>
      </c>
      <c r="D13" s="17">
        <f>'投資'!J11</f>
        <v>4504442</v>
      </c>
      <c r="E13" s="120">
        <f t="shared" si="0"/>
        <v>44227451</v>
      </c>
    </row>
    <row r="14" spans="2:5" ht="23.25" customHeight="1">
      <c r="B14" s="119" t="s">
        <v>12</v>
      </c>
      <c r="C14" s="16">
        <f>'経常'!K12</f>
        <v>49661985</v>
      </c>
      <c r="D14" s="17">
        <f>'投資'!J12</f>
        <v>4922273</v>
      </c>
      <c r="E14" s="120">
        <f t="shared" si="0"/>
        <v>54584258</v>
      </c>
    </row>
    <row r="15" spans="2:5" ht="23.25" customHeight="1">
      <c r="B15" s="119" t="s">
        <v>14</v>
      </c>
      <c r="C15" s="16">
        <f>'経常'!K13</f>
        <v>79935419</v>
      </c>
      <c r="D15" s="17">
        <f>'投資'!J13</f>
        <v>7215583</v>
      </c>
      <c r="E15" s="120">
        <f t="shared" si="0"/>
        <v>87151002</v>
      </c>
    </row>
    <row r="16" spans="2:5" ht="23.25" customHeight="1">
      <c r="B16" s="119" t="s">
        <v>16</v>
      </c>
      <c r="C16" s="16">
        <f>'経常'!K14</f>
        <v>65974073</v>
      </c>
      <c r="D16" s="17">
        <f>'投資'!J14</f>
        <v>8156534</v>
      </c>
      <c r="E16" s="120">
        <f t="shared" si="0"/>
        <v>74130607</v>
      </c>
    </row>
    <row r="17" spans="2:5" ht="23.25" customHeight="1">
      <c r="B17" s="119" t="s">
        <v>18</v>
      </c>
      <c r="C17" s="16">
        <f>'経常'!K15</f>
        <v>45362608</v>
      </c>
      <c r="D17" s="17">
        <f>'投資'!J15</f>
        <v>6041269</v>
      </c>
      <c r="E17" s="120">
        <f t="shared" si="0"/>
        <v>51403877</v>
      </c>
    </row>
    <row r="18" spans="2:5" ht="23.25" customHeight="1">
      <c r="B18" s="119" t="s">
        <v>20</v>
      </c>
      <c r="C18" s="16">
        <f>'経常'!K16</f>
        <v>115306719</v>
      </c>
      <c r="D18" s="17">
        <f>'投資'!J16</f>
        <v>12466668</v>
      </c>
      <c r="E18" s="120">
        <f t="shared" si="0"/>
        <v>127773387</v>
      </c>
    </row>
    <row r="19" spans="2:5" ht="23.25" customHeight="1">
      <c r="B19" s="119" t="s">
        <v>22</v>
      </c>
      <c r="C19" s="16">
        <f>'経常'!K17</f>
        <v>126329142</v>
      </c>
      <c r="D19" s="17">
        <f>'投資'!J17</f>
        <v>16689423</v>
      </c>
      <c r="E19" s="120">
        <f t="shared" si="0"/>
        <v>143018565</v>
      </c>
    </row>
    <row r="20" spans="2:5" ht="23.25" customHeight="1">
      <c r="B20" s="119" t="s">
        <v>24</v>
      </c>
      <c r="C20" s="16">
        <f>'経常'!K18</f>
        <v>38118271</v>
      </c>
      <c r="D20" s="17">
        <f>'投資'!J18</f>
        <v>4238713</v>
      </c>
      <c r="E20" s="120">
        <f t="shared" si="0"/>
        <v>42356984</v>
      </c>
    </row>
    <row r="21" spans="2:5" ht="23.25" customHeight="1">
      <c r="B21" s="119" t="s">
        <v>26</v>
      </c>
      <c r="C21" s="16">
        <f>'経常'!K19</f>
        <v>54362072</v>
      </c>
      <c r="D21" s="17">
        <f>'投資'!J19</f>
        <v>6223367</v>
      </c>
      <c r="E21" s="120">
        <f t="shared" si="0"/>
        <v>60585439</v>
      </c>
    </row>
    <row r="22" spans="2:5" ht="23.25" customHeight="1">
      <c r="B22" s="119" t="s">
        <v>27</v>
      </c>
      <c r="C22" s="16">
        <f>'経常'!K20</f>
        <v>82188046</v>
      </c>
      <c r="D22" s="17">
        <f>'投資'!J20</f>
        <v>10185293</v>
      </c>
      <c r="E22" s="120">
        <f t="shared" si="0"/>
        <v>92373339</v>
      </c>
    </row>
    <row r="23" spans="2:5" ht="23.25" customHeight="1">
      <c r="B23" s="119" t="s">
        <v>29</v>
      </c>
      <c r="C23" s="16">
        <f>'経常'!K21</f>
        <v>47834717</v>
      </c>
      <c r="D23" s="17">
        <f>'投資'!J21</f>
        <v>5869846</v>
      </c>
      <c r="E23" s="120">
        <f t="shared" si="0"/>
        <v>53704563</v>
      </c>
    </row>
    <row r="24" spans="2:5" ht="23.25" customHeight="1">
      <c r="B24" s="119" t="s">
        <v>31</v>
      </c>
      <c r="C24" s="16">
        <f>'経常'!K22</f>
        <v>64898788</v>
      </c>
      <c r="D24" s="17">
        <f>'投資'!J22</f>
        <v>5915355</v>
      </c>
      <c r="E24" s="120">
        <f t="shared" si="0"/>
        <v>70814143</v>
      </c>
    </row>
    <row r="25" spans="2:5" ht="23.25" customHeight="1">
      <c r="B25" s="119" t="s">
        <v>32</v>
      </c>
      <c r="C25" s="16">
        <f>'経常'!K23</f>
        <v>44802966</v>
      </c>
      <c r="D25" s="17">
        <f>'投資'!J23</f>
        <v>4316471</v>
      </c>
      <c r="E25" s="120">
        <f t="shared" si="0"/>
        <v>49119437</v>
      </c>
    </row>
    <row r="26" spans="2:5" ht="23.25" customHeight="1">
      <c r="B26" s="119" t="s">
        <v>34</v>
      </c>
      <c r="C26" s="16">
        <f>'経常'!K24</f>
        <v>90781761</v>
      </c>
      <c r="D26" s="17">
        <f>'投資'!J24</f>
        <v>8979459</v>
      </c>
      <c r="E26" s="120">
        <f t="shared" si="0"/>
        <v>99761220</v>
      </c>
    </row>
    <row r="27" spans="2:5" ht="23.25" customHeight="1">
      <c r="B27" s="119" t="s">
        <v>36</v>
      </c>
      <c r="C27" s="16">
        <f>'経常'!K25</f>
        <v>117230726</v>
      </c>
      <c r="D27" s="17">
        <f>'投資'!J25</f>
        <v>16640036</v>
      </c>
      <c r="E27" s="120">
        <f t="shared" si="0"/>
        <v>133870762</v>
      </c>
    </row>
    <row r="28" spans="2:5" ht="23.25" customHeight="1">
      <c r="B28" s="119" t="s">
        <v>38</v>
      </c>
      <c r="C28" s="16">
        <f>'経常'!K26</f>
        <v>125205608</v>
      </c>
      <c r="D28" s="17">
        <f>'投資'!J26</f>
        <v>11322720</v>
      </c>
      <c r="E28" s="120">
        <f t="shared" si="0"/>
        <v>136528328</v>
      </c>
    </row>
    <row r="29" spans="2:5" ht="23.25" customHeight="1">
      <c r="B29" s="119" t="s">
        <v>84</v>
      </c>
      <c r="C29" s="16">
        <f>'経常'!K27</f>
        <v>86710617</v>
      </c>
      <c r="D29" s="17">
        <f>'投資'!J27</f>
        <v>8594491</v>
      </c>
      <c r="E29" s="120">
        <f t="shared" si="0"/>
        <v>95305108</v>
      </c>
    </row>
    <row r="30" spans="2:5" ht="23.25" customHeight="1">
      <c r="B30" s="121" t="s">
        <v>40</v>
      </c>
      <c r="C30" s="19">
        <f>'経常'!K28</f>
        <v>115666404</v>
      </c>
      <c r="D30" s="20">
        <f>'投資'!J28</f>
        <v>11523343</v>
      </c>
      <c r="E30" s="122">
        <f>SUM(C30:D30)</f>
        <v>127189747</v>
      </c>
    </row>
    <row r="31" spans="2:5" ht="23.25" customHeight="1">
      <c r="B31" s="123" t="s">
        <v>41</v>
      </c>
      <c r="C31" s="124">
        <f>SUM(C8:C30)</f>
        <v>1579185549</v>
      </c>
      <c r="D31" s="125">
        <f>SUM(D8:D30)</f>
        <v>178464039</v>
      </c>
      <c r="E31" s="126">
        <f>SUM(E8:E30)</f>
        <v>1757649588</v>
      </c>
    </row>
    <row r="32" ht="12.75" customHeight="1">
      <c r="C32" s="2"/>
    </row>
    <row r="33" ht="12.75" customHeight="1">
      <c r="C33" s="2"/>
    </row>
  </sheetData>
  <sheetProtection/>
  <mergeCells count="1">
    <mergeCell ref="B4:B7"/>
  </mergeCells>
  <printOptions/>
  <pageMargins left="0.75" right="0.75" top="1" bottom="1" header="0.512" footer="0.512"/>
  <pageSetup firstPageNumber="10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H34"/>
  <sheetViews>
    <sheetView tabSelected="1" zoomScale="75" zoomScaleNormal="75" zoomScaleSheetLayoutView="100" zoomScalePageLayoutView="0" workbookViewId="0" topLeftCell="A1">
      <selection activeCell="W27" sqref="W27"/>
    </sheetView>
  </sheetViews>
  <sheetFormatPr defaultColWidth="8.00390625" defaultRowHeight="12.75" customHeight="1"/>
  <cols>
    <col min="1" max="1" width="8.00390625" style="1" customWidth="1"/>
    <col min="2" max="2" width="6.75390625" style="1" customWidth="1"/>
    <col min="3" max="4" width="12.25390625" style="1" customWidth="1"/>
    <col min="5" max="5" width="11.75390625" style="1" customWidth="1"/>
    <col min="6" max="6" width="11.50390625" style="1" customWidth="1"/>
    <col min="7" max="7" width="11.25390625" style="1" customWidth="1"/>
    <col min="8" max="8" width="10.875" style="1" customWidth="1"/>
    <col min="9" max="9" width="11.50390625" style="1" customWidth="1"/>
    <col min="10" max="10" width="12.25390625" style="1" customWidth="1"/>
    <col min="11" max="11" width="13.125" style="1" customWidth="1"/>
    <col min="12" max="12" width="10.25390625" style="1" hidden="1" customWidth="1"/>
    <col min="13" max="13" width="11.25390625" style="1" hidden="1" customWidth="1"/>
    <col min="14" max="17" width="10.25390625" style="1" hidden="1" customWidth="1"/>
    <col min="18" max="19" width="11.25390625" style="1" hidden="1" customWidth="1"/>
    <col min="20" max="20" width="12.50390625" style="1" hidden="1" customWidth="1"/>
    <col min="21" max="21" width="6.50390625" style="1" customWidth="1"/>
    <col min="22" max="22" width="7.00390625" style="1" customWidth="1"/>
    <col min="23" max="24" width="6.75390625" style="1" customWidth="1"/>
    <col min="25" max="26" width="7.00390625" style="1" customWidth="1"/>
    <col min="27" max="27" width="6.75390625" style="1" customWidth="1"/>
    <col min="28" max="28" width="6.50390625" style="1" customWidth="1"/>
    <col min="29" max="29" width="6.25390625" style="1" customWidth="1"/>
    <col min="30" max="30" width="4.125" style="1" customWidth="1"/>
    <col min="31" max="16384" width="8.00390625" style="1" customWidth="1"/>
  </cols>
  <sheetData>
    <row r="2" spans="2:30" ht="19.5" customHeight="1" thickBot="1">
      <c r="B2" s="41" t="s">
        <v>48</v>
      </c>
      <c r="C2" s="4"/>
      <c r="D2" s="3"/>
      <c r="E2" s="3"/>
      <c r="F2" s="3"/>
      <c r="G2" s="3"/>
      <c r="H2" s="3"/>
      <c r="I2" s="3"/>
      <c r="J2" s="4"/>
      <c r="K2" s="3"/>
      <c r="AD2" s="8" t="s">
        <v>49</v>
      </c>
    </row>
    <row r="3" spans="2:30" ht="15" customHeight="1">
      <c r="B3" s="58"/>
      <c r="C3" s="59"/>
      <c r="D3" s="60"/>
      <c r="E3" s="60"/>
      <c r="F3" s="60"/>
      <c r="G3" s="60"/>
      <c r="H3" s="60"/>
      <c r="I3" s="60"/>
      <c r="J3" s="60"/>
      <c r="K3" s="61"/>
      <c r="L3" s="95"/>
      <c r="M3" s="96"/>
      <c r="N3" s="96"/>
      <c r="O3" s="96" t="s">
        <v>50</v>
      </c>
      <c r="P3" s="96"/>
      <c r="Q3" s="96"/>
      <c r="R3" s="96"/>
      <c r="S3" s="96"/>
      <c r="T3" s="96"/>
      <c r="U3" s="5"/>
      <c r="V3" s="6"/>
      <c r="W3" s="148" t="s">
        <v>86</v>
      </c>
      <c r="X3" s="148"/>
      <c r="Y3" s="148"/>
      <c r="Z3" s="148"/>
      <c r="AA3" s="148"/>
      <c r="AB3" s="6"/>
      <c r="AC3" s="7"/>
      <c r="AD3" s="62"/>
    </row>
    <row r="4" spans="2:30" ht="15" customHeight="1">
      <c r="B4" s="63" t="s">
        <v>0</v>
      </c>
      <c r="C4" s="64" t="s">
        <v>68</v>
      </c>
      <c r="D4" s="65" t="s">
        <v>45</v>
      </c>
      <c r="E4" s="65" t="s">
        <v>46</v>
      </c>
      <c r="F4" s="65" t="s">
        <v>67</v>
      </c>
      <c r="G4" s="65" t="s">
        <v>43</v>
      </c>
      <c r="H4" s="65" t="s">
        <v>42</v>
      </c>
      <c r="I4" s="65" t="s">
        <v>47</v>
      </c>
      <c r="J4" s="65" t="s">
        <v>44</v>
      </c>
      <c r="K4" s="66" t="s">
        <v>41</v>
      </c>
      <c r="L4" s="97" t="s">
        <v>76</v>
      </c>
      <c r="M4" s="98" t="s">
        <v>45</v>
      </c>
      <c r="N4" s="98" t="s">
        <v>77</v>
      </c>
      <c r="O4" s="98" t="s">
        <v>78</v>
      </c>
      <c r="P4" s="98" t="s">
        <v>43</v>
      </c>
      <c r="Q4" s="98" t="s">
        <v>42</v>
      </c>
      <c r="R4" s="98" t="s">
        <v>47</v>
      </c>
      <c r="S4" s="98" t="s">
        <v>44</v>
      </c>
      <c r="T4" s="98" t="s">
        <v>41</v>
      </c>
      <c r="U4" s="149" t="s">
        <v>72</v>
      </c>
      <c r="V4" s="151" t="s">
        <v>45</v>
      </c>
      <c r="W4" s="151" t="s">
        <v>46</v>
      </c>
      <c r="X4" s="151" t="s">
        <v>67</v>
      </c>
      <c r="Y4" s="67" t="s">
        <v>51</v>
      </c>
      <c r="Z4" s="151" t="s">
        <v>42</v>
      </c>
      <c r="AA4" s="151" t="s">
        <v>47</v>
      </c>
      <c r="AB4" s="67" t="s">
        <v>52</v>
      </c>
      <c r="AC4" s="146" t="s">
        <v>41</v>
      </c>
      <c r="AD4" s="68"/>
    </row>
    <row r="5" spans="2:30" ht="15" customHeight="1">
      <c r="B5" s="69"/>
      <c r="C5" s="70"/>
      <c r="D5" s="71"/>
      <c r="E5" s="71"/>
      <c r="F5" s="71"/>
      <c r="G5" s="71"/>
      <c r="H5" s="71"/>
      <c r="I5" s="71"/>
      <c r="J5" s="71"/>
      <c r="K5" s="72"/>
      <c r="L5" s="99"/>
      <c r="M5" s="100"/>
      <c r="N5" s="100"/>
      <c r="O5" s="100"/>
      <c r="P5" s="100"/>
      <c r="Q5" s="100"/>
      <c r="R5" s="100"/>
      <c r="S5" s="100"/>
      <c r="T5" s="100"/>
      <c r="U5" s="150"/>
      <c r="V5" s="152"/>
      <c r="W5" s="152"/>
      <c r="X5" s="152"/>
      <c r="Y5" s="73" t="s">
        <v>53</v>
      </c>
      <c r="Z5" s="152"/>
      <c r="AA5" s="152"/>
      <c r="AB5" s="28" t="s">
        <v>54</v>
      </c>
      <c r="AC5" s="147"/>
      <c r="AD5" s="74"/>
    </row>
    <row r="6" spans="2:30" ht="23.25" customHeight="1">
      <c r="B6" s="75" t="s">
        <v>1</v>
      </c>
      <c r="C6" s="76">
        <v>5020487</v>
      </c>
      <c r="D6" s="77">
        <v>4871934</v>
      </c>
      <c r="E6" s="77">
        <v>1040106</v>
      </c>
      <c r="F6" s="77">
        <v>1413206</v>
      </c>
      <c r="G6" s="77">
        <v>710880</v>
      </c>
      <c r="H6" s="77">
        <v>1183799</v>
      </c>
      <c r="I6" s="77">
        <v>2743009</v>
      </c>
      <c r="J6" s="77">
        <v>3642828</v>
      </c>
      <c r="K6" s="78">
        <f aca="true" t="shared" si="0" ref="K6:K28">SUM(C6:J6)</f>
        <v>20626249</v>
      </c>
      <c r="L6" s="101">
        <v>5221284</v>
      </c>
      <c r="M6" s="101">
        <v>4492496</v>
      </c>
      <c r="N6" s="101">
        <v>1026189</v>
      </c>
      <c r="O6" s="101">
        <v>1275097</v>
      </c>
      <c r="P6" s="101">
        <v>900343</v>
      </c>
      <c r="Q6" s="101">
        <v>1165331</v>
      </c>
      <c r="R6" s="101">
        <v>2733115</v>
      </c>
      <c r="S6" s="101">
        <v>3888792</v>
      </c>
      <c r="T6" s="101">
        <f>SUM(L6:S6)</f>
        <v>20702647</v>
      </c>
      <c r="U6" s="127">
        <f>ROUND((C6-L6)/L6*100,1)</f>
        <v>-3.8</v>
      </c>
      <c r="V6" s="128">
        <f aca="true" t="shared" si="1" ref="V6:AC6">ROUND((D6-M6)/M6*100,1)</f>
        <v>8.4</v>
      </c>
      <c r="W6" s="128">
        <f t="shared" si="1"/>
        <v>1.4</v>
      </c>
      <c r="X6" s="129">
        <f t="shared" si="1"/>
        <v>10.8</v>
      </c>
      <c r="Y6" s="128">
        <f t="shared" si="1"/>
        <v>-21</v>
      </c>
      <c r="Z6" s="128">
        <f t="shared" si="1"/>
        <v>1.6</v>
      </c>
      <c r="AA6" s="128">
        <f t="shared" si="1"/>
        <v>0.4</v>
      </c>
      <c r="AB6" s="128">
        <f t="shared" si="1"/>
        <v>-6.3</v>
      </c>
      <c r="AC6" s="130">
        <f t="shared" si="1"/>
        <v>-0.4</v>
      </c>
      <c r="AD6" s="79" t="s">
        <v>2</v>
      </c>
    </row>
    <row r="7" spans="2:30" ht="23.25" customHeight="1">
      <c r="B7" s="80" t="s">
        <v>3</v>
      </c>
      <c r="C7" s="81">
        <v>5862215</v>
      </c>
      <c r="D7" s="82">
        <v>9232423</v>
      </c>
      <c r="E7" s="82">
        <v>1469153</v>
      </c>
      <c r="F7" s="82">
        <v>1891581</v>
      </c>
      <c r="G7" s="82">
        <v>976352</v>
      </c>
      <c r="H7" s="82">
        <v>1594361</v>
      </c>
      <c r="I7" s="82">
        <v>4559049</v>
      </c>
      <c r="J7" s="82">
        <v>4859812</v>
      </c>
      <c r="K7" s="83">
        <f t="shared" si="0"/>
        <v>30444946</v>
      </c>
      <c r="L7" s="101">
        <v>5937733</v>
      </c>
      <c r="M7" s="101">
        <v>8790380</v>
      </c>
      <c r="N7" s="101">
        <v>1422939</v>
      </c>
      <c r="O7" s="101">
        <v>1746710</v>
      </c>
      <c r="P7" s="101">
        <v>1276375</v>
      </c>
      <c r="Q7" s="101">
        <v>1574762</v>
      </c>
      <c r="R7" s="101">
        <v>4504008</v>
      </c>
      <c r="S7" s="101">
        <v>5584920</v>
      </c>
      <c r="T7" s="101">
        <f aca="true" t="shared" si="2" ref="T7:T28">SUM(L7:S7)</f>
        <v>30837827</v>
      </c>
      <c r="U7" s="131">
        <f aca="true" t="shared" si="3" ref="U7:U28">ROUND((C7-L7)/L7*100,1)</f>
        <v>-1.3</v>
      </c>
      <c r="V7" s="132">
        <f aca="true" t="shared" si="4" ref="V7:V28">ROUND((D7-M7)/M7*100,1)</f>
        <v>5</v>
      </c>
      <c r="W7" s="132">
        <f aca="true" t="shared" si="5" ref="W7:W28">ROUND((E7-N7)/N7*100,1)</f>
        <v>3.2</v>
      </c>
      <c r="X7" s="133">
        <f aca="true" t="shared" si="6" ref="X7:X28">ROUND((F7-O7)/O7*100,1)</f>
        <v>8.3</v>
      </c>
      <c r="Y7" s="132">
        <f aca="true" t="shared" si="7" ref="Y7:Y29">ROUND((G7-P7)/P7*100,1)</f>
        <v>-23.5</v>
      </c>
      <c r="Z7" s="132">
        <f>ROUND((H7-Q7)/Q7*100,1)</f>
        <v>1.2</v>
      </c>
      <c r="AA7" s="132">
        <f aca="true" t="shared" si="8" ref="AA7:AA29">ROUND((I7-R7)/R7*100,1)</f>
        <v>1.2</v>
      </c>
      <c r="AB7" s="132">
        <f aca="true" t="shared" si="9" ref="AB7:AB29">ROUND((J7-S7)/S7*100,1)</f>
        <v>-13</v>
      </c>
      <c r="AC7" s="134">
        <f aca="true" t="shared" si="10" ref="AC7:AC29">ROUND((K7-T7)/T7*100,1)</f>
        <v>-1.3</v>
      </c>
      <c r="AD7" s="80" t="s">
        <v>4</v>
      </c>
    </row>
    <row r="8" spans="2:60" ht="23.25" customHeight="1">
      <c r="B8" s="80" t="s">
        <v>5</v>
      </c>
      <c r="C8" s="81">
        <v>7436923</v>
      </c>
      <c r="D8" s="82">
        <v>14030242</v>
      </c>
      <c r="E8" s="82">
        <v>2095063</v>
      </c>
      <c r="F8" s="82">
        <v>2831473</v>
      </c>
      <c r="G8" s="82">
        <v>935566</v>
      </c>
      <c r="H8" s="82">
        <v>2009597</v>
      </c>
      <c r="I8" s="82">
        <v>5682395</v>
      </c>
      <c r="J8" s="82">
        <v>6134099</v>
      </c>
      <c r="K8" s="83">
        <f t="shared" si="0"/>
        <v>41155358</v>
      </c>
      <c r="L8" s="101">
        <v>7368607</v>
      </c>
      <c r="M8" s="101">
        <v>13781681</v>
      </c>
      <c r="N8" s="101">
        <v>2025579</v>
      </c>
      <c r="O8" s="101">
        <v>2678358</v>
      </c>
      <c r="P8" s="101">
        <v>1193108</v>
      </c>
      <c r="Q8" s="101">
        <v>1992738</v>
      </c>
      <c r="R8" s="101">
        <v>5611690</v>
      </c>
      <c r="S8" s="101">
        <v>6409673</v>
      </c>
      <c r="T8" s="101">
        <f t="shared" si="2"/>
        <v>41061434</v>
      </c>
      <c r="U8" s="131">
        <f t="shared" si="3"/>
        <v>0.9</v>
      </c>
      <c r="V8" s="132">
        <f t="shared" si="4"/>
        <v>1.8</v>
      </c>
      <c r="W8" s="132">
        <f t="shared" si="5"/>
        <v>3.4</v>
      </c>
      <c r="X8" s="133">
        <f t="shared" si="6"/>
        <v>5.7</v>
      </c>
      <c r="Y8" s="132">
        <f t="shared" si="7"/>
        <v>-21.6</v>
      </c>
      <c r="Z8" s="132">
        <f aca="true" t="shared" si="11" ref="Z8:Z29">ROUND((H8-Q8)/Q8*100,1)</f>
        <v>0.8</v>
      </c>
      <c r="AA8" s="132">
        <f t="shared" si="8"/>
        <v>1.3</v>
      </c>
      <c r="AB8" s="132">
        <f t="shared" si="9"/>
        <v>-4.3</v>
      </c>
      <c r="AC8" s="134">
        <f t="shared" si="10"/>
        <v>0.2</v>
      </c>
      <c r="AD8" s="80" t="s">
        <v>5</v>
      </c>
      <c r="BH8" s="53"/>
    </row>
    <row r="9" spans="2:30" ht="23.25" customHeight="1">
      <c r="B9" s="80" t="s">
        <v>6</v>
      </c>
      <c r="C9" s="81">
        <v>8834827</v>
      </c>
      <c r="D9" s="82">
        <v>24812223</v>
      </c>
      <c r="E9" s="82">
        <v>2546427</v>
      </c>
      <c r="F9" s="82">
        <v>4846169</v>
      </c>
      <c r="G9" s="82">
        <v>839186</v>
      </c>
      <c r="H9" s="82">
        <v>2217845</v>
      </c>
      <c r="I9" s="82">
        <v>7381178</v>
      </c>
      <c r="J9" s="82">
        <v>8000953</v>
      </c>
      <c r="K9" s="83">
        <f t="shared" si="0"/>
        <v>59478808</v>
      </c>
      <c r="L9" s="101">
        <v>8845043</v>
      </c>
      <c r="M9" s="101">
        <v>23920058</v>
      </c>
      <c r="N9" s="101">
        <v>2462037</v>
      </c>
      <c r="O9" s="101">
        <v>4714160</v>
      </c>
      <c r="P9" s="101">
        <v>1074753</v>
      </c>
      <c r="Q9" s="101">
        <v>2202963</v>
      </c>
      <c r="R9" s="101">
        <v>7373669</v>
      </c>
      <c r="S9" s="101">
        <v>7673221</v>
      </c>
      <c r="T9" s="101">
        <f t="shared" si="2"/>
        <v>58265904</v>
      </c>
      <c r="U9" s="131">
        <f t="shared" si="3"/>
        <v>-0.1</v>
      </c>
      <c r="V9" s="132">
        <f t="shared" si="4"/>
        <v>3.7</v>
      </c>
      <c r="W9" s="132">
        <f t="shared" si="5"/>
        <v>3.4</v>
      </c>
      <c r="X9" s="133">
        <f t="shared" si="6"/>
        <v>2.8</v>
      </c>
      <c r="Y9" s="132">
        <f t="shared" si="7"/>
        <v>-21.9</v>
      </c>
      <c r="Z9" s="132">
        <f t="shared" si="11"/>
        <v>0.7</v>
      </c>
      <c r="AA9" s="132">
        <f t="shared" si="8"/>
        <v>0.1</v>
      </c>
      <c r="AB9" s="132">
        <f t="shared" si="9"/>
        <v>4.3</v>
      </c>
      <c r="AC9" s="134">
        <f t="shared" si="10"/>
        <v>2.1</v>
      </c>
      <c r="AD9" s="80" t="s">
        <v>7</v>
      </c>
    </row>
    <row r="10" spans="2:30" ht="23.25" customHeight="1">
      <c r="B10" s="80" t="s">
        <v>8</v>
      </c>
      <c r="C10" s="81">
        <v>7044481</v>
      </c>
      <c r="D10" s="82">
        <v>14097800</v>
      </c>
      <c r="E10" s="82">
        <v>1722002</v>
      </c>
      <c r="F10" s="82">
        <v>2651136</v>
      </c>
      <c r="G10" s="82">
        <v>577172</v>
      </c>
      <c r="H10" s="82">
        <v>1700267</v>
      </c>
      <c r="I10" s="82">
        <v>5535161</v>
      </c>
      <c r="J10" s="82">
        <v>4059238</v>
      </c>
      <c r="K10" s="83">
        <f t="shared" si="0"/>
        <v>37387257</v>
      </c>
      <c r="L10" s="101">
        <v>7194878</v>
      </c>
      <c r="M10" s="101">
        <v>14520756</v>
      </c>
      <c r="N10" s="101">
        <v>1666983</v>
      </c>
      <c r="O10" s="101">
        <v>2597002</v>
      </c>
      <c r="P10" s="101">
        <v>684351</v>
      </c>
      <c r="Q10" s="101">
        <v>1680051</v>
      </c>
      <c r="R10" s="101">
        <v>5538418</v>
      </c>
      <c r="S10" s="101">
        <v>6363912</v>
      </c>
      <c r="T10" s="101">
        <f t="shared" si="2"/>
        <v>40246351</v>
      </c>
      <c r="U10" s="131">
        <f t="shared" si="3"/>
        <v>-2.1</v>
      </c>
      <c r="V10" s="132">
        <f t="shared" si="4"/>
        <v>-2.9</v>
      </c>
      <c r="W10" s="132">
        <f t="shared" si="5"/>
        <v>3.3</v>
      </c>
      <c r="X10" s="133">
        <f t="shared" si="6"/>
        <v>2.1</v>
      </c>
      <c r="Y10" s="132">
        <f t="shared" si="7"/>
        <v>-15.7</v>
      </c>
      <c r="Z10" s="132">
        <f t="shared" si="11"/>
        <v>1.2</v>
      </c>
      <c r="AA10" s="132">
        <f t="shared" si="8"/>
        <v>-0.1</v>
      </c>
      <c r="AB10" s="132">
        <f t="shared" si="9"/>
        <v>-36.2</v>
      </c>
      <c r="AC10" s="134">
        <f t="shared" si="10"/>
        <v>-7.1</v>
      </c>
      <c r="AD10" s="80" t="s">
        <v>9</v>
      </c>
    </row>
    <row r="11" spans="2:30" ht="23.25" customHeight="1">
      <c r="B11" s="80" t="s">
        <v>10</v>
      </c>
      <c r="C11" s="81">
        <v>6447876</v>
      </c>
      <c r="D11" s="82">
        <v>16898348</v>
      </c>
      <c r="E11" s="82">
        <v>1721095</v>
      </c>
      <c r="F11" s="82">
        <v>2586769</v>
      </c>
      <c r="G11" s="82">
        <v>842036</v>
      </c>
      <c r="H11" s="82">
        <v>1675750</v>
      </c>
      <c r="I11" s="82">
        <v>5119172</v>
      </c>
      <c r="J11" s="82">
        <v>4431963</v>
      </c>
      <c r="K11" s="83">
        <f t="shared" si="0"/>
        <v>39723009</v>
      </c>
      <c r="L11" s="101">
        <v>6534317</v>
      </c>
      <c r="M11" s="101">
        <v>14979034</v>
      </c>
      <c r="N11" s="101">
        <v>1672042</v>
      </c>
      <c r="O11" s="101">
        <v>2573605</v>
      </c>
      <c r="P11" s="101">
        <v>1083962</v>
      </c>
      <c r="Q11" s="101">
        <v>1644646</v>
      </c>
      <c r="R11" s="101">
        <v>5093575</v>
      </c>
      <c r="S11" s="101">
        <v>5011091</v>
      </c>
      <c r="T11" s="101">
        <f t="shared" si="2"/>
        <v>38592272</v>
      </c>
      <c r="U11" s="131">
        <f t="shared" si="3"/>
        <v>-1.3</v>
      </c>
      <c r="V11" s="132">
        <f t="shared" si="4"/>
        <v>12.8</v>
      </c>
      <c r="W11" s="132">
        <f t="shared" si="5"/>
        <v>2.9</v>
      </c>
      <c r="X11" s="133">
        <f t="shared" si="6"/>
        <v>0.5</v>
      </c>
      <c r="Y11" s="132">
        <f t="shared" si="7"/>
        <v>-22.3</v>
      </c>
      <c r="Z11" s="132">
        <f t="shared" si="11"/>
        <v>1.9</v>
      </c>
      <c r="AA11" s="132">
        <f t="shared" si="8"/>
        <v>0.5</v>
      </c>
      <c r="AB11" s="132">
        <f t="shared" si="9"/>
        <v>-11.6</v>
      </c>
      <c r="AC11" s="134">
        <f t="shared" si="10"/>
        <v>2.9</v>
      </c>
      <c r="AD11" s="80" t="s">
        <v>11</v>
      </c>
    </row>
    <row r="12" spans="2:30" ht="23.25" customHeight="1">
      <c r="B12" s="80" t="s">
        <v>12</v>
      </c>
      <c r="C12" s="81">
        <v>7696098</v>
      </c>
      <c r="D12" s="82">
        <v>22742920</v>
      </c>
      <c r="E12" s="82">
        <v>2031447</v>
      </c>
      <c r="F12" s="82">
        <v>3074006</v>
      </c>
      <c r="G12" s="82">
        <v>753047</v>
      </c>
      <c r="H12" s="82">
        <v>2224518</v>
      </c>
      <c r="I12" s="82">
        <v>6398884</v>
      </c>
      <c r="J12" s="82">
        <v>4741065</v>
      </c>
      <c r="K12" s="83">
        <f t="shared" si="0"/>
        <v>49661985</v>
      </c>
      <c r="L12" s="101">
        <v>7765673</v>
      </c>
      <c r="M12" s="101">
        <v>21559617</v>
      </c>
      <c r="N12" s="101">
        <v>1968376</v>
      </c>
      <c r="O12" s="101">
        <v>3033438</v>
      </c>
      <c r="P12" s="101">
        <v>932891</v>
      </c>
      <c r="Q12" s="101">
        <v>2187229</v>
      </c>
      <c r="R12" s="101">
        <v>6387461</v>
      </c>
      <c r="S12" s="101">
        <v>4892182</v>
      </c>
      <c r="T12" s="101">
        <f t="shared" si="2"/>
        <v>48726867</v>
      </c>
      <c r="U12" s="131">
        <f t="shared" si="3"/>
        <v>-0.9</v>
      </c>
      <c r="V12" s="132">
        <f t="shared" si="4"/>
        <v>5.5</v>
      </c>
      <c r="W12" s="132">
        <f t="shared" si="5"/>
        <v>3.2</v>
      </c>
      <c r="X12" s="133">
        <f t="shared" si="6"/>
        <v>1.3</v>
      </c>
      <c r="Y12" s="132">
        <f t="shared" si="7"/>
        <v>-19.3</v>
      </c>
      <c r="Z12" s="132">
        <f t="shared" si="11"/>
        <v>1.7</v>
      </c>
      <c r="AA12" s="132">
        <f t="shared" si="8"/>
        <v>0.2</v>
      </c>
      <c r="AB12" s="132">
        <f t="shared" si="9"/>
        <v>-3.1</v>
      </c>
      <c r="AC12" s="134">
        <f t="shared" si="10"/>
        <v>1.9</v>
      </c>
      <c r="AD12" s="80" t="s">
        <v>13</v>
      </c>
    </row>
    <row r="13" spans="2:30" ht="23.25" customHeight="1">
      <c r="B13" s="80" t="s">
        <v>14</v>
      </c>
      <c r="C13" s="81">
        <v>11187140</v>
      </c>
      <c r="D13" s="82">
        <v>36087287</v>
      </c>
      <c r="E13" s="82">
        <v>3209023</v>
      </c>
      <c r="F13" s="82">
        <v>5724321</v>
      </c>
      <c r="G13" s="82">
        <v>674690</v>
      </c>
      <c r="H13" s="82">
        <v>3290028</v>
      </c>
      <c r="I13" s="82">
        <v>11396705</v>
      </c>
      <c r="J13" s="82">
        <v>8366225</v>
      </c>
      <c r="K13" s="83">
        <f t="shared" si="0"/>
        <v>79935419</v>
      </c>
      <c r="L13" s="101">
        <v>11056025</v>
      </c>
      <c r="M13" s="101">
        <v>33622107</v>
      </c>
      <c r="N13" s="101">
        <v>3071037</v>
      </c>
      <c r="O13" s="101">
        <v>5665533</v>
      </c>
      <c r="P13" s="101">
        <v>834472</v>
      </c>
      <c r="Q13" s="101">
        <v>3277353</v>
      </c>
      <c r="R13" s="101">
        <v>11145598</v>
      </c>
      <c r="S13" s="101">
        <v>8861082</v>
      </c>
      <c r="T13" s="101">
        <f t="shared" si="2"/>
        <v>77533207</v>
      </c>
      <c r="U13" s="131">
        <f t="shared" si="3"/>
        <v>1.2</v>
      </c>
      <c r="V13" s="132">
        <f t="shared" si="4"/>
        <v>7.3</v>
      </c>
      <c r="W13" s="132">
        <f t="shared" si="5"/>
        <v>4.5</v>
      </c>
      <c r="X13" s="133">
        <f t="shared" si="6"/>
        <v>1</v>
      </c>
      <c r="Y13" s="132">
        <f t="shared" si="7"/>
        <v>-19.1</v>
      </c>
      <c r="Z13" s="132">
        <f t="shared" si="11"/>
        <v>0.4</v>
      </c>
      <c r="AA13" s="132">
        <f t="shared" si="8"/>
        <v>2.3</v>
      </c>
      <c r="AB13" s="132">
        <f t="shared" si="9"/>
        <v>-5.6</v>
      </c>
      <c r="AC13" s="134">
        <f t="shared" si="10"/>
        <v>3.1</v>
      </c>
      <c r="AD13" s="80" t="s">
        <v>15</v>
      </c>
    </row>
    <row r="14" spans="2:30" ht="23.25" customHeight="1">
      <c r="B14" s="80" t="s">
        <v>16</v>
      </c>
      <c r="C14" s="81">
        <v>9776698</v>
      </c>
      <c r="D14" s="82">
        <v>27670394</v>
      </c>
      <c r="E14" s="82">
        <v>2641210</v>
      </c>
      <c r="F14" s="82">
        <v>3919828</v>
      </c>
      <c r="G14" s="82">
        <v>714573</v>
      </c>
      <c r="H14" s="82">
        <v>2641390</v>
      </c>
      <c r="I14" s="82">
        <v>8643595</v>
      </c>
      <c r="J14" s="82">
        <v>9966385</v>
      </c>
      <c r="K14" s="83">
        <f t="shared" si="0"/>
        <v>65974073</v>
      </c>
      <c r="L14" s="101">
        <v>9918958</v>
      </c>
      <c r="M14" s="101">
        <v>25961930</v>
      </c>
      <c r="N14" s="101">
        <v>2541309</v>
      </c>
      <c r="O14" s="101">
        <v>3863403</v>
      </c>
      <c r="P14" s="101">
        <v>874418</v>
      </c>
      <c r="Q14" s="101">
        <v>2623068</v>
      </c>
      <c r="R14" s="101">
        <v>8703556</v>
      </c>
      <c r="S14" s="101">
        <v>11497385</v>
      </c>
      <c r="T14" s="101">
        <f t="shared" si="2"/>
        <v>65984027</v>
      </c>
      <c r="U14" s="131">
        <f t="shared" si="3"/>
        <v>-1.4</v>
      </c>
      <c r="V14" s="132">
        <f t="shared" si="4"/>
        <v>6.6</v>
      </c>
      <c r="W14" s="132">
        <f t="shared" si="5"/>
        <v>3.9</v>
      </c>
      <c r="X14" s="133">
        <f t="shared" si="6"/>
        <v>1.5</v>
      </c>
      <c r="Y14" s="132">
        <f t="shared" si="7"/>
        <v>-18.3</v>
      </c>
      <c r="Z14" s="132">
        <f t="shared" si="11"/>
        <v>0.7</v>
      </c>
      <c r="AA14" s="132">
        <f t="shared" si="8"/>
        <v>-0.7</v>
      </c>
      <c r="AB14" s="132">
        <f t="shared" si="9"/>
        <v>-13.3</v>
      </c>
      <c r="AC14" s="134">
        <f t="shared" si="10"/>
        <v>0</v>
      </c>
      <c r="AD14" s="80" t="s">
        <v>17</v>
      </c>
    </row>
    <row r="15" spans="2:30" ht="23.25" customHeight="1">
      <c r="B15" s="80" t="s">
        <v>18</v>
      </c>
      <c r="C15" s="81">
        <v>8131652</v>
      </c>
      <c r="D15" s="82">
        <v>17723478</v>
      </c>
      <c r="E15" s="82">
        <v>2048111</v>
      </c>
      <c r="F15" s="82">
        <v>2904404</v>
      </c>
      <c r="G15" s="82">
        <v>552167</v>
      </c>
      <c r="H15" s="82">
        <v>2072379</v>
      </c>
      <c r="I15" s="82">
        <v>5304856</v>
      </c>
      <c r="J15" s="82">
        <v>6625561</v>
      </c>
      <c r="K15" s="83">
        <f t="shared" si="0"/>
        <v>45362608</v>
      </c>
      <c r="L15" s="101">
        <v>8239092</v>
      </c>
      <c r="M15" s="101">
        <v>17163344</v>
      </c>
      <c r="N15" s="101">
        <v>1985125</v>
      </c>
      <c r="O15" s="101">
        <v>2915923</v>
      </c>
      <c r="P15" s="101">
        <v>646813</v>
      </c>
      <c r="Q15" s="101">
        <v>2043202</v>
      </c>
      <c r="R15" s="101">
        <v>5297253</v>
      </c>
      <c r="S15" s="101">
        <v>7441320</v>
      </c>
      <c r="T15" s="101">
        <f t="shared" si="2"/>
        <v>45732072</v>
      </c>
      <c r="U15" s="131">
        <f t="shared" si="3"/>
        <v>-1.3</v>
      </c>
      <c r="V15" s="132">
        <f t="shared" si="4"/>
        <v>3.3</v>
      </c>
      <c r="W15" s="132">
        <f t="shared" si="5"/>
        <v>3.2</v>
      </c>
      <c r="X15" s="133">
        <f t="shared" si="6"/>
        <v>-0.4</v>
      </c>
      <c r="Y15" s="132">
        <f t="shared" si="7"/>
        <v>-14.6</v>
      </c>
      <c r="Z15" s="132">
        <f t="shared" si="11"/>
        <v>1.4</v>
      </c>
      <c r="AA15" s="132">
        <f t="shared" si="8"/>
        <v>0.1</v>
      </c>
      <c r="AB15" s="132">
        <f t="shared" si="9"/>
        <v>-11</v>
      </c>
      <c r="AC15" s="134">
        <f t="shared" si="10"/>
        <v>-0.8</v>
      </c>
      <c r="AD15" s="80" t="s">
        <v>19</v>
      </c>
    </row>
    <row r="16" spans="2:30" ht="23.25" customHeight="1">
      <c r="B16" s="80" t="s">
        <v>20</v>
      </c>
      <c r="C16" s="81">
        <v>14885693</v>
      </c>
      <c r="D16" s="82">
        <v>51909012</v>
      </c>
      <c r="E16" s="82">
        <v>4427934</v>
      </c>
      <c r="F16" s="82">
        <v>7899722</v>
      </c>
      <c r="G16" s="82">
        <v>974100</v>
      </c>
      <c r="H16" s="82">
        <v>5498816</v>
      </c>
      <c r="I16" s="82">
        <v>14436199</v>
      </c>
      <c r="J16" s="82">
        <v>15275243</v>
      </c>
      <c r="K16" s="83">
        <f t="shared" si="0"/>
        <v>115306719</v>
      </c>
      <c r="L16" s="101">
        <v>14707488</v>
      </c>
      <c r="M16" s="101">
        <v>49373846</v>
      </c>
      <c r="N16" s="101">
        <v>4304937</v>
      </c>
      <c r="O16" s="101">
        <v>7826615</v>
      </c>
      <c r="P16" s="101">
        <v>1252450</v>
      </c>
      <c r="Q16" s="101">
        <v>5537422</v>
      </c>
      <c r="R16" s="101">
        <v>14357664</v>
      </c>
      <c r="S16" s="101">
        <v>16855251</v>
      </c>
      <c r="T16" s="101">
        <f t="shared" si="2"/>
        <v>114215673</v>
      </c>
      <c r="U16" s="131">
        <f t="shared" si="3"/>
        <v>1.2</v>
      </c>
      <c r="V16" s="132">
        <f t="shared" si="4"/>
        <v>5.1</v>
      </c>
      <c r="W16" s="132">
        <f t="shared" si="5"/>
        <v>2.9</v>
      </c>
      <c r="X16" s="133">
        <f t="shared" si="6"/>
        <v>0.9</v>
      </c>
      <c r="Y16" s="132">
        <f t="shared" si="7"/>
        <v>-22.2</v>
      </c>
      <c r="Z16" s="132">
        <f t="shared" si="11"/>
        <v>-0.7</v>
      </c>
      <c r="AA16" s="132">
        <f t="shared" si="8"/>
        <v>0.5</v>
      </c>
      <c r="AB16" s="132">
        <f t="shared" si="9"/>
        <v>-9.4</v>
      </c>
      <c r="AC16" s="134">
        <f t="shared" si="10"/>
        <v>1</v>
      </c>
      <c r="AD16" s="80" t="s">
        <v>21</v>
      </c>
    </row>
    <row r="17" spans="2:30" ht="23.25" customHeight="1">
      <c r="B17" s="80" t="s">
        <v>22</v>
      </c>
      <c r="C17" s="81">
        <v>16861475</v>
      </c>
      <c r="D17" s="82">
        <v>51645816</v>
      </c>
      <c r="E17" s="82">
        <v>5119989</v>
      </c>
      <c r="F17" s="82">
        <v>9670660</v>
      </c>
      <c r="G17" s="82">
        <v>831664</v>
      </c>
      <c r="H17" s="82">
        <v>5136003</v>
      </c>
      <c r="I17" s="82">
        <v>15536422</v>
      </c>
      <c r="J17" s="82">
        <v>21527113</v>
      </c>
      <c r="K17" s="83">
        <f t="shared" si="0"/>
        <v>126329142</v>
      </c>
      <c r="L17" s="101">
        <v>16544184</v>
      </c>
      <c r="M17" s="101">
        <v>48047814</v>
      </c>
      <c r="N17" s="101">
        <v>4894695</v>
      </c>
      <c r="O17" s="101">
        <v>9745183</v>
      </c>
      <c r="P17" s="101">
        <v>1022454</v>
      </c>
      <c r="Q17" s="101">
        <v>5155982</v>
      </c>
      <c r="R17" s="101">
        <v>15454497</v>
      </c>
      <c r="S17" s="101">
        <v>20739723</v>
      </c>
      <c r="T17" s="101">
        <f t="shared" si="2"/>
        <v>121604532</v>
      </c>
      <c r="U17" s="131">
        <f t="shared" si="3"/>
        <v>1.9</v>
      </c>
      <c r="V17" s="132">
        <f t="shared" si="4"/>
        <v>7.5</v>
      </c>
      <c r="W17" s="132">
        <f t="shared" si="5"/>
        <v>4.6</v>
      </c>
      <c r="X17" s="133">
        <f t="shared" si="6"/>
        <v>-0.8</v>
      </c>
      <c r="Y17" s="132">
        <f t="shared" si="7"/>
        <v>-18.7</v>
      </c>
      <c r="Z17" s="132">
        <f t="shared" si="11"/>
        <v>-0.4</v>
      </c>
      <c r="AA17" s="132">
        <f t="shared" si="8"/>
        <v>0.5</v>
      </c>
      <c r="AB17" s="132">
        <f t="shared" si="9"/>
        <v>3.8</v>
      </c>
      <c r="AC17" s="134">
        <f t="shared" si="10"/>
        <v>3.9</v>
      </c>
      <c r="AD17" s="80" t="s">
        <v>23</v>
      </c>
    </row>
    <row r="18" spans="2:30" ht="23.25" customHeight="1">
      <c r="B18" s="80" t="s">
        <v>24</v>
      </c>
      <c r="C18" s="81">
        <v>7314069</v>
      </c>
      <c r="D18" s="82">
        <v>14131362</v>
      </c>
      <c r="E18" s="82">
        <v>1894933</v>
      </c>
      <c r="F18" s="82">
        <v>2773191</v>
      </c>
      <c r="G18" s="82">
        <v>756267</v>
      </c>
      <c r="H18" s="82">
        <v>1676370</v>
      </c>
      <c r="I18" s="82">
        <v>4908260</v>
      </c>
      <c r="J18" s="82">
        <v>4663819</v>
      </c>
      <c r="K18" s="83">
        <f t="shared" si="0"/>
        <v>38118271</v>
      </c>
      <c r="L18" s="101">
        <v>7383298</v>
      </c>
      <c r="M18" s="101">
        <v>14349724</v>
      </c>
      <c r="N18" s="101">
        <v>1838307</v>
      </c>
      <c r="O18" s="101">
        <v>2693661</v>
      </c>
      <c r="P18" s="101">
        <v>939466</v>
      </c>
      <c r="Q18" s="101">
        <v>1660438</v>
      </c>
      <c r="R18" s="101">
        <v>4892345</v>
      </c>
      <c r="S18" s="101">
        <v>4747277</v>
      </c>
      <c r="T18" s="101">
        <f t="shared" si="2"/>
        <v>38504516</v>
      </c>
      <c r="U18" s="131">
        <f t="shared" si="3"/>
        <v>-0.9</v>
      </c>
      <c r="V18" s="132">
        <f t="shared" si="4"/>
        <v>-1.5</v>
      </c>
      <c r="W18" s="132">
        <f t="shared" si="5"/>
        <v>3.1</v>
      </c>
      <c r="X18" s="133">
        <f t="shared" si="6"/>
        <v>3</v>
      </c>
      <c r="Y18" s="132">
        <f t="shared" si="7"/>
        <v>-19.5</v>
      </c>
      <c r="Z18" s="132">
        <f t="shared" si="11"/>
        <v>1</v>
      </c>
      <c r="AA18" s="132">
        <f t="shared" si="8"/>
        <v>0.3</v>
      </c>
      <c r="AB18" s="132">
        <f t="shared" si="9"/>
        <v>-1.8</v>
      </c>
      <c r="AC18" s="134">
        <f t="shared" si="10"/>
        <v>-1</v>
      </c>
      <c r="AD18" s="80" t="s">
        <v>25</v>
      </c>
    </row>
    <row r="19" spans="2:30" ht="23.25" customHeight="1">
      <c r="B19" s="80" t="s">
        <v>26</v>
      </c>
      <c r="C19" s="81">
        <v>9008018</v>
      </c>
      <c r="D19" s="82">
        <v>23276895</v>
      </c>
      <c r="E19" s="82">
        <v>2256905</v>
      </c>
      <c r="F19" s="82">
        <v>3845735</v>
      </c>
      <c r="G19" s="82">
        <v>555896</v>
      </c>
      <c r="H19" s="82">
        <v>2325456</v>
      </c>
      <c r="I19" s="82">
        <v>6127220</v>
      </c>
      <c r="J19" s="82">
        <v>6965947</v>
      </c>
      <c r="K19" s="83">
        <f t="shared" si="0"/>
        <v>54362072</v>
      </c>
      <c r="L19" s="101">
        <v>9059305</v>
      </c>
      <c r="M19" s="101">
        <v>22214817</v>
      </c>
      <c r="N19" s="101">
        <v>2186745</v>
      </c>
      <c r="O19" s="101">
        <v>3892634</v>
      </c>
      <c r="P19" s="101">
        <v>650062</v>
      </c>
      <c r="Q19" s="101">
        <v>2323106</v>
      </c>
      <c r="R19" s="101">
        <v>6274301</v>
      </c>
      <c r="S19" s="101">
        <v>6946507</v>
      </c>
      <c r="T19" s="101">
        <f t="shared" si="2"/>
        <v>53547477</v>
      </c>
      <c r="U19" s="131">
        <f t="shared" si="3"/>
        <v>-0.6</v>
      </c>
      <c r="V19" s="132">
        <f t="shared" si="4"/>
        <v>4.8</v>
      </c>
      <c r="W19" s="132">
        <f t="shared" si="5"/>
        <v>3.2</v>
      </c>
      <c r="X19" s="133">
        <f t="shared" si="6"/>
        <v>-1.2</v>
      </c>
      <c r="Y19" s="132">
        <f t="shared" si="7"/>
        <v>-14.5</v>
      </c>
      <c r="Z19" s="132">
        <f t="shared" si="11"/>
        <v>0.1</v>
      </c>
      <c r="AA19" s="132">
        <f t="shared" si="8"/>
        <v>-2.3</v>
      </c>
      <c r="AB19" s="132">
        <f t="shared" si="9"/>
        <v>0.3</v>
      </c>
      <c r="AC19" s="134">
        <f t="shared" si="10"/>
        <v>1.5</v>
      </c>
      <c r="AD19" s="80" t="s">
        <v>4</v>
      </c>
    </row>
    <row r="20" spans="2:30" ht="23.25" customHeight="1">
      <c r="B20" s="80" t="s">
        <v>27</v>
      </c>
      <c r="C20" s="81">
        <v>12277605</v>
      </c>
      <c r="D20" s="82">
        <v>35659312</v>
      </c>
      <c r="E20" s="82">
        <v>3431223</v>
      </c>
      <c r="F20" s="82">
        <v>5538329</v>
      </c>
      <c r="G20" s="82">
        <v>732208</v>
      </c>
      <c r="H20" s="82">
        <v>3331106</v>
      </c>
      <c r="I20" s="82">
        <v>10749891</v>
      </c>
      <c r="J20" s="82">
        <v>10468372</v>
      </c>
      <c r="K20" s="83">
        <f t="shared" si="0"/>
        <v>82188046</v>
      </c>
      <c r="L20" s="101">
        <v>12154476</v>
      </c>
      <c r="M20" s="101">
        <v>33378452</v>
      </c>
      <c r="N20" s="101">
        <v>3310735</v>
      </c>
      <c r="O20" s="101">
        <v>5576715</v>
      </c>
      <c r="P20" s="101">
        <v>879991</v>
      </c>
      <c r="Q20" s="101">
        <v>3299143</v>
      </c>
      <c r="R20" s="101">
        <v>10733495</v>
      </c>
      <c r="S20" s="101">
        <v>11318003</v>
      </c>
      <c r="T20" s="101">
        <f t="shared" si="2"/>
        <v>80651010</v>
      </c>
      <c r="U20" s="131">
        <f t="shared" si="3"/>
        <v>1</v>
      </c>
      <c r="V20" s="132">
        <f t="shared" si="4"/>
        <v>6.8</v>
      </c>
      <c r="W20" s="132">
        <f t="shared" si="5"/>
        <v>3.6</v>
      </c>
      <c r="X20" s="133">
        <f t="shared" si="6"/>
        <v>-0.7</v>
      </c>
      <c r="Y20" s="132">
        <f t="shared" si="7"/>
        <v>-16.8</v>
      </c>
      <c r="Z20" s="132">
        <f t="shared" si="11"/>
        <v>1</v>
      </c>
      <c r="AA20" s="132">
        <f t="shared" si="8"/>
        <v>0.2</v>
      </c>
      <c r="AB20" s="132">
        <f t="shared" si="9"/>
        <v>-7.5</v>
      </c>
      <c r="AC20" s="134">
        <f t="shared" si="10"/>
        <v>1.9</v>
      </c>
      <c r="AD20" s="80" t="s">
        <v>28</v>
      </c>
    </row>
    <row r="21" spans="2:30" ht="23.25" customHeight="1">
      <c r="B21" s="80" t="s">
        <v>29</v>
      </c>
      <c r="C21" s="81">
        <v>8220398</v>
      </c>
      <c r="D21" s="82">
        <v>20773853</v>
      </c>
      <c r="E21" s="82">
        <v>2145366</v>
      </c>
      <c r="F21" s="82">
        <v>3168193</v>
      </c>
      <c r="G21" s="82">
        <v>648873</v>
      </c>
      <c r="H21" s="82">
        <v>1956706</v>
      </c>
      <c r="I21" s="82">
        <v>5501622</v>
      </c>
      <c r="J21" s="82">
        <v>5419706</v>
      </c>
      <c r="K21" s="83">
        <f t="shared" si="0"/>
        <v>47834717</v>
      </c>
      <c r="L21" s="101">
        <v>8207183</v>
      </c>
      <c r="M21" s="101">
        <v>19997221</v>
      </c>
      <c r="N21" s="101">
        <v>2071140</v>
      </c>
      <c r="O21" s="101">
        <v>3128016</v>
      </c>
      <c r="P21" s="101">
        <v>784597</v>
      </c>
      <c r="Q21" s="101">
        <v>1937675</v>
      </c>
      <c r="R21" s="101">
        <v>5492897</v>
      </c>
      <c r="S21" s="101">
        <v>5700880</v>
      </c>
      <c r="T21" s="101">
        <f t="shared" si="2"/>
        <v>47319609</v>
      </c>
      <c r="U21" s="131">
        <f t="shared" si="3"/>
        <v>0.2</v>
      </c>
      <c r="V21" s="132">
        <f t="shared" si="4"/>
        <v>3.9</v>
      </c>
      <c r="W21" s="132">
        <f t="shared" si="5"/>
        <v>3.6</v>
      </c>
      <c r="X21" s="133">
        <f t="shared" si="6"/>
        <v>1.3</v>
      </c>
      <c r="Y21" s="132">
        <f t="shared" si="7"/>
        <v>-17.3</v>
      </c>
      <c r="Z21" s="132">
        <f t="shared" si="11"/>
        <v>1</v>
      </c>
      <c r="AA21" s="132">
        <f t="shared" si="8"/>
        <v>0.2</v>
      </c>
      <c r="AB21" s="132">
        <f t="shared" si="9"/>
        <v>-4.9</v>
      </c>
      <c r="AC21" s="134">
        <f t="shared" si="10"/>
        <v>1.1</v>
      </c>
      <c r="AD21" s="80" t="s">
        <v>30</v>
      </c>
    </row>
    <row r="22" spans="2:30" ht="23.25" customHeight="1">
      <c r="B22" s="80" t="s">
        <v>31</v>
      </c>
      <c r="C22" s="81">
        <v>9132306</v>
      </c>
      <c r="D22" s="82">
        <v>30889662</v>
      </c>
      <c r="E22" s="82">
        <v>2454712</v>
      </c>
      <c r="F22" s="82">
        <v>3732030</v>
      </c>
      <c r="G22" s="82">
        <v>580739</v>
      </c>
      <c r="H22" s="82">
        <v>2777548</v>
      </c>
      <c r="I22" s="82">
        <v>7841529</v>
      </c>
      <c r="J22" s="82">
        <v>7490262</v>
      </c>
      <c r="K22" s="83">
        <f t="shared" si="0"/>
        <v>64898788</v>
      </c>
      <c r="L22" s="101">
        <v>9188058</v>
      </c>
      <c r="M22" s="101">
        <v>29377212</v>
      </c>
      <c r="N22" s="101">
        <v>2383847</v>
      </c>
      <c r="O22" s="101">
        <v>3735832</v>
      </c>
      <c r="P22" s="101">
        <v>705979</v>
      </c>
      <c r="Q22" s="101">
        <v>2773027</v>
      </c>
      <c r="R22" s="101">
        <v>7943989</v>
      </c>
      <c r="S22" s="101">
        <v>7807119</v>
      </c>
      <c r="T22" s="101">
        <f t="shared" si="2"/>
        <v>63915063</v>
      </c>
      <c r="U22" s="131">
        <f t="shared" si="3"/>
        <v>-0.6</v>
      </c>
      <c r="V22" s="132">
        <f t="shared" si="4"/>
        <v>5.1</v>
      </c>
      <c r="W22" s="132">
        <f t="shared" si="5"/>
        <v>3</v>
      </c>
      <c r="X22" s="133">
        <f t="shared" si="6"/>
        <v>-0.1</v>
      </c>
      <c r="Y22" s="132">
        <f t="shared" si="7"/>
        <v>-17.7</v>
      </c>
      <c r="Z22" s="132">
        <f t="shared" si="11"/>
        <v>0.2</v>
      </c>
      <c r="AA22" s="132">
        <f t="shared" si="8"/>
        <v>-1.3</v>
      </c>
      <c r="AB22" s="132">
        <f t="shared" si="9"/>
        <v>-4.1</v>
      </c>
      <c r="AC22" s="134">
        <f t="shared" si="10"/>
        <v>1.5</v>
      </c>
      <c r="AD22" s="80" t="s">
        <v>31</v>
      </c>
    </row>
    <row r="23" spans="2:30" ht="23.25" customHeight="1">
      <c r="B23" s="80" t="s">
        <v>32</v>
      </c>
      <c r="C23" s="81">
        <v>7060870</v>
      </c>
      <c r="D23" s="82">
        <v>19599621</v>
      </c>
      <c r="E23" s="82">
        <v>1742237</v>
      </c>
      <c r="F23" s="82">
        <v>2755812</v>
      </c>
      <c r="G23" s="82">
        <v>543055</v>
      </c>
      <c r="H23" s="82">
        <v>1739080</v>
      </c>
      <c r="I23" s="82">
        <v>5746444</v>
      </c>
      <c r="J23" s="82">
        <v>5615847</v>
      </c>
      <c r="K23" s="83">
        <f t="shared" si="0"/>
        <v>44802966</v>
      </c>
      <c r="L23" s="101">
        <v>7210473</v>
      </c>
      <c r="M23" s="101">
        <v>19099288</v>
      </c>
      <c r="N23" s="101">
        <v>1688634</v>
      </c>
      <c r="O23" s="101">
        <v>2741156</v>
      </c>
      <c r="P23" s="101">
        <v>656283</v>
      </c>
      <c r="Q23" s="101">
        <v>1723622</v>
      </c>
      <c r="R23" s="101">
        <v>5711550</v>
      </c>
      <c r="S23" s="101">
        <v>6039953</v>
      </c>
      <c r="T23" s="101">
        <f t="shared" si="2"/>
        <v>44870959</v>
      </c>
      <c r="U23" s="131">
        <f t="shared" si="3"/>
        <v>-2.1</v>
      </c>
      <c r="V23" s="132">
        <f t="shared" si="4"/>
        <v>2.6</v>
      </c>
      <c r="W23" s="132">
        <f t="shared" si="5"/>
        <v>3.2</v>
      </c>
      <c r="X23" s="133">
        <f t="shared" si="6"/>
        <v>0.5</v>
      </c>
      <c r="Y23" s="132">
        <f t="shared" si="7"/>
        <v>-17.3</v>
      </c>
      <c r="Z23" s="132">
        <f t="shared" si="11"/>
        <v>0.9</v>
      </c>
      <c r="AA23" s="132">
        <f t="shared" si="8"/>
        <v>0.6</v>
      </c>
      <c r="AB23" s="132">
        <f t="shared" si="9"/>
        <v>-7</v>
      </c>
      <c r="AC23" s="134">
        <f t="shared" si="10"/>
        <v>-0.2</v>
      </c>
      <c r="AD23" s="80" t="s">
        <v>33</v>
      </c>
    </row>
    <row r="24" spans="2:30" ht="23.25" customHeight="1">
      <c r="B24" s="80" t="s">
        <v>34</v>
      </c>
      <c r="C24" s="81">
        <v>11927053</v>
      </c>
      <c r="D24" s="82">
        <v>44604001</v>
      </c>
      <c r="E24" s="82">
        <v>3511510</v>
      </c>
      <c r="F24" s="82">
        <v>5637244</v>
      </c>
      <c r="G24" s="82">
        <v>727920</v>
      </c>
      <c r="H24" s="82">
        <v>3769639</v>
      </c>
      <c r="I24" s="82">
        <v>12260146</v>
      </c>
      <c r="J24" s="82">
        <v>8344248</v>
      </c>
      <c r="K24" s="83">
        <f t="shared" si="0"/>
        <v>90781761</v>
      </c>
      <c r="L24" s="101">
        <v>11942477</v>
      </c>
      <c r="M24" s="101">
        <v>42760504</v>
      </c>
      <c r="N24" s="101">
        <v>3391328</v>
      </c>
      <c r="O24" s="101">
        <v>5609717</v>
      </c>
      <c r="P24" s="101">
        <v>896121</v>
      </c>
      <c r="Q24" s="101">
        <v>3778019</v>
      </c>
      <c r="R24" s="101">
        <v>12252105</v>
      </c>
      <c r="S24" s="101">
        <v>8411408</v>
      </c>
      <c r="T24" s="101">
        <f t="shared" si="2"/>
        <v>89041679</v>
      </c>
      <c r="U24" s="131">
        <f t="shared" si="3"/>
        <v>-0.1</v>
      </c>
      <c r="V24" s="132">
        <f t="shared" si="4"/>
        <v>4.3</v>
      </c>
      <c r="W24" s="132">
        <f t="shared" si="5"/>
        <v>3.5</v>
      </c>
      <c r="X24" s="133">
        <f t="shared" si="6"/>
        <v>0.5</v>
      </c>
      <c r="Y24" s="132">
        <f t="shared" si="7"/>
        <v>-18.8</v>
      </c>
      <c r="Z24" s="132">
        <f t="shared" si="11"/>
        <v>-0.2</v>
      </c>
      <c r="AA24" s="132">
        <f t="shared" si="8"/>
        <v>0.1</v>
      </c>
      <c r="AB24" s="132">
        <f t="shared" si="9"/>
        <v>-0.8</v>
      </c>
      <c r="AC24" s="134">
        <f t="shared" si="10"/>
        <v>2</v>
      </c>
      <c r="AD24" s="80" t="s">
        <v>35</v>
      </c>
    </row>
    <row r="25" spans="2:30" ht="23.25" customHeight="1">
      <c r="B25" s="80" t="s">
        <v>36</v>
      </c>
      <c r="C25" s="81">
        <v>14340514</v>
      </c>
      <c r="D25" s="82">
        <v>52815470</v>
      </c>
      <c r="E25" s="82">
        <v>4276733</v>
      </c>
      <c r="F25" s="82">
        <v>7608513</v>
      </c>
      <c r="G25" s="82">
        <v>805454</v>
      </c>
      <c r="H25" s="82">
        <v>4353137</v>
      </c>
      <c r="I25" s="82">
        <v>16649403</v>
      </c>
      <c r="J25" s="82">
        <v>16381502</v>
      </c>
      <c r="K25" s="83">
        <f t="shared" si="0"/>
        <v>117230726</v>
      </c>
      <c r="L25" s="101">
        <v>14061431</v>
      </c>
      <c r="M25" s="101">
        <v>50717909</v>
      </c>
      <c r="N25" s="101">
        <v>4110518</v>
      </c>
      <c r="O25" s="101">
        <v>7702955</v>
      </c>
      <c r="P25" s="101">
        <v>945773</v>
      </c>
      <c r="Q25" s="101">
        <v>4343928</v>
      </c>
      <c r="R25" s="101">
        <v>16734152</v>
      </c>
      <c r="S25" s="101">
        <v>16444686</v>
      </c>
      <c r="T25" s="101">
        <f t="shared" si="2"/>
        <v>115061352</v>
      </c>
      <c r="U25" s="131">
        <f t="shared" si="3"/>
        <v>2</v>
      </c>
      <c r="V25" s="132">
        <f t="shared" si="4"/>
        <v>4.1</v>
      </c>
      <c r="W25" s="132">
        <f t="shared" si="5"/>
        <v>4</v>
      </c>
      <c r="X25" s="133">
        <f t="shared" si="6"/>
        <v>-1.2</v>
      </c>
      <c r="Y25" s="132">
        <f t="shared" si="7"/>
        <v>-14.8</v>
      </c>
      <c r="Z25" s="132">
        <f t="shared" si="11"/>
        <v>0.2</v>
      </c>
      <c r="AA25" s="132">
        <f t="shared" si="8"/>
        <v>-0.5</v>
      </c>
      <c r="AB25" s="132">
        <f t="shared" si="9"/>
        <v>-0.4</v>
      </c>
      <c r="AC25" s="134">
        <f t="shared" si="10"/>
        <v>1.9</v>
      </c>
      <c r="AD25" s="80" t="s">
        <v>37</v>
      </c>
    </row>
    <row r="26" spans="2:30" ht="23.25" customHeight="1">
      <c r="B26" s="80" t="s">
        <v>38</v>
      </c>
      <c r="C26" s="81">
        <v>13981621</v>
      </c>
      <c r="D26" s="82">
        <v>61730461</v>
      </c>
      <c r="E26" s="82">
        <v>4245736</v>
      </c>
      <c r="F26" s="82">
        <v>7054400</v>
      </c>
      <c r="G26" s="82">
        <v>947964</v>
      </c>
      <c r="H26" s="82">
        <v>5206427</v>
      </c>
      <c r="I26" s="82">
        <v>17354036</v>
      </c>
      <c r="J26" s="82">
        <v>14684963</v>
      </c>
      <c r="K26" s="83">
        <f t="shared" si="0"/>
        <v>125205608</v>
      </c>
      <c r="L26" s="101">
        <v>13922937</v>
      </c>
      <c r="M26" s="101">
        <v>60707435</v>
      </c>
      <c r="N26" s="101">
        <v>4082858</v>
      </c>
      <c r="O26" s="101">
        <v>6995200</v>
      </c>
      <c r="P26" s="101">
        <v>1180536</v>
      </c>
      <c r="Q26" s="101">
        <v>5200230</v>
      </c>
      <c r="R26" s="101">
        <v>17376983</v>
      </c>
      <c r="S26" s="101">
        <v>15585465</v>
      </c>
      <c r="T26" s="101">
        <f t="shared" si="2"/>
        <v>125051644</v>
      </c>
      <c r="U26" s="131">
        <f t="shared" si="3"/>
        <v>0.4</v>
      </c>
      <c r="V26" s="132">
        <f t="shared" si="4"/>
        <v>1.7</v>
      </c>
      <c r="W26" s="132">
        <f t="shared" si="5"/>
        <v>4</v>
      </c>
      <c r="X26" s="133">
        <f t="shared" si="6"/>
        <v>0.8</v>
      </c>
      <c r="Y26" s="132">
        <f t="shared" si="7"/>
        <v>-19.7</v>
      </c>
      <c r="Z26" s="132">
        <f t="shared" si="11"/>
        <v>0.1</v>
      </c>
      <c r="AA26" s="132">
        <f t="shared" si="8"/>
        <v>-0.1</v>
      </c>
      <c r="AB26" s="132">
        <f t="shared" si="9"/>
        <v>-5.8</v>
      </c>
      <c r="AC26" s="134">
        <f t="shared" si="10"/>
        <v>0.1</v>
      </c>
      <c r="AD26" s="80" t="s">
        <v>39</v>
      </c>
    </row>
    <row r="27" spans="2:30" ht="23.25" customHeight="1">
      <c r="B27" s="80" t="s">
        <v>84</v>
      </c>
      <c r="C27" s="81">
        <v>10938431</v>
      </c>
      <c r="D27" s="82">
        <v>40504587</v>
      </c>
      <c r="E27" s="82">
        <v>3083349</v>
      </c>
      <c r="F27" s="82">
        <v>4820802</v>
      </c>
      <c r="G27" s="82">
        <v>808719</v>
      </c>
      <c r="H27" s="82">
        <v>3371362</v>
      </c>
      <c r="I27" s="82">
        <v>11531632</v>
      </c>
      <c r="J27" s="82">
        <v>11651735</v>
      </c>
      <c r="K27" s="83">
        <f t="shared" si="0"/>
        <v>86710617</v>
      </c>
      <c r="L27" s="101">
        <v>10836893</v>
      </c>
      <c r="M27" s="101">
        <v>38870688</v>
      </c>
      <c r="N27" s="101">
        <v>2964960</v>
      </c>
      <c r="O27" s="101">
        <v>4855683</v>
      </c>
      <c r="P27" s="101">
        <v>990656</v>
      </c>
      <c r="Q27" s="101">
        <v>3373928</v>
      </c>
      <c r="R27" s="101">
        <v>11500285</v>
      </c>
      <c r="S27" s="101">
        <v>11524877</v>
      </c>
      <c r="T27" s="101">
        <f t="shared" si="2"/>
        <v>84917970</v>
      </c>
      <c r="U27" s="131">
        <f t="shared" si="3"/>
        <v>0.9</v>
      </c>
      <c r="V27" s="132">
        <f t="shared" si="4"/>
        <v>4.2</v>
      </c>
      <c r="W27" s="132">
        <f t="shared" si="5"/>
        <v>4</v>
      </c>
      <c r="X27" s="133">
        <f t="shared" si="6"/>
        <v>-0.7</v>
      </c>
      <c r="Y27" s="132">
        <f t="shared" si="7"/>
        <v>-18.4</v>
      </c>
      <c r="Z27" s="132">
        <f t="shared" si="11"/>
        <v>-0.1</v>
      </c>
      <c r="AA27" s="132">
        <f t="shared" si="8"/>
        <v>0.3</v>
      </c>
      <c r="AB27" s="132">
        <f t="shared" si="9"/>
        <v>1.1</v>
      </c>
      <c r="AC27" s="134">
        <f t="shared" si="10"/>
        <v>2.1</v>
      </c>
      <c r="AD27" s="80" t="s">
        <v>85</v>
      </c>
    </row>
    <row r="28" spans="2:30" ht="23.25" customHeight="1">
      <c r="B28" s="84" t="s">
        <v>40</v>
      </c>
      <c r="C28" s="85">
        <v>14042663</v>
      </c>
      <c r="D28" s="86">
        <v>52355272</v>
      </c>
      <c r="E28" s="86">
        <v>4275776</v>
      </c>
      <c r="F28" s="86">
        <v>7300437</v>
      </c>
      <c r="G28" s="86">
        <v>845300</v>
      </c>
      <c r="H28" s="86">
        <v>5081544</v>
      </c>
      <c r="I28" s="86">
        <v>18005148</v>
      </c>
      <c r="J28" s="86">
        <v>13760264</v>
      </c>
      <c r="K28" s="87">
        <f t="shared" si="0"/>
        <v>115666404</v>
      </c>
      <c r="L28" s="101">
        <v>13795833</v>
      </c>
      <c r="M28" s="101">
        <v>51822985</v>
      </c>
      <c r="N28" s="101">
        <v>4105693</v>
      </c>
      <c r="O28" s="101">
        <v>7259404</v>
      </c>
      <c r="P28" s="101">
        <v>1031482</v>
      </c>
      <c r="Q28" s="101">
        <v>5100510</v>
      </c>
      <c r="R28" s="101">
        <v>17991446</v>
      </c>
      <c r="S28" s="101">
        <v>14605426</v>
      </c>
      <c r="T28" s="101">
        <f t="shared" si="2"/>
        <v>115712779</v>
      </c>
      <c r="U28" s="135">
        <f t="shared" si="3"/>
        <v>1.8</v>
      </c>
      <c r="V28" s="136">
        <f t="shared" si="4"/>
        <v>1</v>
      </c>
      <c r="W28" s="136">
        <f t="shared" si="5"/>
        <v>4.1</v>
      </c>
      <c r="X28" s="137">
        <f t="shared" si="6"/>
        <v>0.6</v>
      </c>
      <c r="Y28" s="136">
        <f t="shared" si="7"/>
        <v>-18</v>
      </c>
      <c r="Z28" s="136">
        <f t="shared" si="11"/>
        <v>-0.4</v>
      </c>
      <c r="AA28" s="136">
        <f t="shared" si="8"/>
        <v>0.1</v>
      </c>
      <c r="AB28" s="136">
        <f t="shared" si="9"/>
        <v>-5.8</v>
      </c>
      <c r="AC28" s="138">
        <f t="shared" si="10"/>
        <v>0</v>
      </c>
      <c r="AD28" s="88" t="s">
        <v>15</v>
      </c>
    </row>
    <row r="29" spans="2:30" ht="23.25" customHeight="1" thickBot="1">
      <c r="B29" s="89" t="s">
        <v>41</v>
      </c>
      <c r="C29" s="90">
        <f>SUM(C6:C28)</f>
        <v>227429113</v>
      </c>
      <c r="D29" s="91">
        <f>SUM(D6:D28)</f>
        <v>688062373</v>
      </c>
      <c r="E29" s="91">
        <f aca="true" t="shared" si="12" ref="E29:J29">SUM(E6:E28)</f>
        <v>63390040</v>
      </c>
      <c r="F29" s="91">
        <f t="shared" si="12"/>
        <v>103647961</v>
      </c>
      <c r="G29" s="91">
        <f t="shared" si="12"/>
        <v>17333828</v>
      </c>
      <c r="H29" s="91">
        <f t="shared" si="12"/>
        <v>66833128</v>
      </c>
      <c r="I29" s="91">
        <f t="shared" si="12"/>
        <v>209411956</v>
      </c>
      <c r="J29" s="91">
        <f t="shared" si="12"/>
        <v>203077150</v>
      </c>
      <c r="K29" s="92">
        <f>SUM(K6:K28)</f>
        <v>1579185549</v>
      </c>
      <c r="L29" s="102">
        <v>227095646</v>
      </c>
      <c r="M29" s="102">
        <v>659509298</v>
      </c>
      <c r="N29" s="102">
        <v>61176013</v>
      </c>
      <c r="O29" s="102">
        <v>102826000</v>
      </c>
      <c r="P29" s="102">
        <v>21437336</v>
      </c>
      <c r="Q29" s="102">
        <v>66598373</v>
      </c>
      <c r="R29" s="102">
        <v>209104052</v>
      </c>
      <c r="S29" s="102">
        <v>214350153</v>
      </c>
      <c r="T29" s="102">
        <f>SUM(T6:T28)</f>
        <v>1562096871</v>
      </c>
      <c r="U29" s="139">
        <f>ROUND((C29-L29)/L29*100,1)</f>
        <v>0.1</v>
      </c>
      <c r="V29" s="140">
        <f>ROUND((D29-M29)/M29*100,1)</f>
        <v>4.3</v>
      </c>
      <c r="W29" s="140">
        <f>ROUND((E29-N29)/N29*100,1)</f>
        <v>3.6</v>
      </c>
      <c r="X29" s="141">
        <f>ROUND((F29-O29)/O29*100,1)</f>
        <v>0.8</v>
      </c>
      <c r="Y29" s="140">
        <f t="shared" si="7"/>
        <v>-19.1</v>
      </c>
      <c r="Z29" s="140">
        <f t="shared" si="11"/>
        <v>0.4</v>
      </c>
      <c r="AA29" s="140">
        <f t="shared" si="8"/>
        <v>0.1</v>
      </c>
      <c r="AB29" s="140">
        <f t="shared" si="9"/>
        <v>-5.3</v>
      </c>
      <c r="AC29" s="142">
        <f t="shared" si="10"/>
        <v>1.1</v>
      </c>
      <c r="AD29" s="89" t="s">
        <v>41</v>
      </c>
    </row>
    <row r="30" spans="2:21" ht="12.75" customHeight="1">
      <c r="B30" s="3"/>
      <c r="D30" s="3"/>
      <c r="E30" s="3"/>
      <c r="F30" s="3"/>
      <c r="G30" s="3"/>
      <c r="H30" s="3"/>
      <c r="I30" s="3"/>
      <c r="K30" s="3"/>
      <c r="U30" s="94"/>
    </row>
    <row r="31" spans="2:21" ht="12.75" customHeight="1">
      <c r="B31" s="3"/>
      <c r="D31" s="3"/>
      <c r="E31" s="3"/>
      <c r="F31" s="3"/>
      <c r="G31" s="3"/>
      <c r="H31" s="3"/>
      <c r="I31" s="3"/>
      <c r="K31" s="3"/>
      <c r="U31" s="94"/>
    </row>
    <row r="32" ht="13.5"/>
    <row r="33" ht="13.5"/>
    <row r="34" ht="13.5">
      <c r="AD34" s="31"/>
    </row>
  </sheetData>
  <sheetProtection/>
  <mergeCells count="8">
    <mergeCell ref="AC4:AC5"/>
    <mergeCell ref="W3:AA3"/>
    <mergeCell ref="U4:U5"/>
    <mergeCell ref="V4:V5"/>
    <mergeCell ref="W4:W5"/>
    <mergeCell ref="X4:X5"/>
    <mergeCell ref="Z4:Z5"/>
    <mergeCell ref="AA4:AA5"/>
  </mergeCells>
  <printOptions/>
  <pageMargins left="0.7086614173228347" right="0.5905511811023623" top="0.984251968503937" bottom="0.984251968503937" header="0.5118110236220472" footer="0.5118110236220472"/>
  <pageSetup firstPageNumber="12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I35"/>
  <sheetViews>
    <sheetView showZeros="0" zoomScale="75" zoomScaleNormal="75" zoomScaleSheetLayoutView="100" zoomScalePageLayoutView="0" workbookViewId="0" topLeftCell="A1">
      <selection activeCell="K30" sqref="K30"/>
    </sheetView>
  </sheetViews>
  <sheetFormatPr defaultColWidth="8.00390625" defaultRowHeight="12.75" customHeight="1"/>
  <cols>
    <col min="1" max="2" width="8.00390625" style="1" customWidth="1"/>
    <col min="3" max="9" width="13.125" style="1" customWidth="1"/>
    <col min="10" max="10" width="18.00390625" style="1" customWidth="1"/>
    <col min="11" max="11" width="20.25390625" style="1" customWidth="1"/>
    <col min="12" max="12" width="22.50390625" style="1" customWidth="1"/>
    <col min="13" max="13" width="12.50390625" style="1" customWidth="1"/>
    <col min="14" max="14" width="4.125" style="1" customWidth="1"/>
    <col min="15" max="16384" width="8.00390625" style="1" customWidth="1"/>
  </cols>
  <sheetData>
    <row r="2" spans="2:14" ht="19.5" customHeight="1">
      <c r="B2" s="41" t="s">
        <v>83</v>
      </c>
      <c r="C2" s="41"/>
      <c r="D2" s="41"/>
      <c r="E2" s="41"/>
      <c r="F2" s="41"/>
      <c r="G2" s="41"/>
      <c r="H2" s="41"/>
      <c r="I2" s="41"/>
      <c r="J2" s="41"/>
      <c r="N2" s="8" t="s">
        <v>49</v>
      </c>
    </row>
    <row r="3" spans="2:14" ht="15" customHeight="1">
      <c r="B3" s="42"/>
      <c r="C3" s="156" t="s">
        <v>69</v>
      </c>
      <c r="D3" s="158" t="s">
        <v>45</v>
      </c>
      <c r="E3" s="158" t="s">
        <v>46</v>
      </c>
      <c r="F3" s="158" t="s">
        <v>67</v>
      </c>
      <c r="G3" s="158" t="s">
        <v>43</v>
      </c>
      <c r="H3" s="158" t="s">
        <v>42</v>
      </c>
      <c r="I3" s="158" t="s">
        <v>47</v>
      </c>
      <c r="J3" s="160" t="s">
        <v>59</v>
      </c>
      <c r="K3" s="153" t="s">
        <v>60</v>
      </c>
      <c r="L3" s="154"/>
      <c r="M3" s="155"/>
      <c r="N3" s="43"/>
    </row>
    <row r="4" spans="2:14" ht="15" customHeight="1">
      <c r="B4" s="23" t="s">
        <v>0</v>
      </c>
      <c r="C4" s="157"/>
      <c r="D4" s="159"/>
      <c r="E4" s="159"/>
      <c r="F4" s="159"/>
      <c r="G4" s="159"/>
      <c r="H4" s="159"/>
      <c r="I4" s="159"/>
      <c r="J4" s="161"/>
      <c r="K4" s="44" t="s">
        <v>88</v>
      </c>
      <c r="L4" s="25" t="s">
        <v>55</v>
      </c>
      <c r="M4" s="45" t="s">
        <v>56</v>
      </c>
      <c r="N4" s="46"/>
    </row>
    <row r="5" spans="2:14" ht="15" customHeight="1">
      <c r="B5" s="23"/>
      <c r="C5" s="27" t="s">
        <v>61</v>
      </c>
      <c r="D5" s="24" t="s">
        <v>62</v>
      </c>
      <c r="E5" s="24" t="s">
        <v>63</v>
      </c>
      <c r="F5" s="24" t="s">
        <v>64</v>
      </c>
      <c r="G5" s="24" t="s">
        <v>65</v>
      </c>
      <c r="H5" s="24" t="s">
        <v>66</v>
      </c>
      <c r="I5" s="24" t="s">
        <v>70</v>
      </c>
      <c r="J5" s="26" t="s">
        <v>71</v>
      </c>
      <c r="K5" s="47" t="s">
        <v>73</v>
      </c>
      <c r="L5" s="24" t="s">
        <v>74</v>
      </c>
      <c r="M5" s="26" t="s">
        <v>75</v>
      </c>
      <c r="N5" s="46"/>
    </row>
    <row r="6" spans="2:14" ht="23.25" customHeight="1">
      <c r="B6" s="103" t="s">
        <v>1</v>
      </c>
      <c r="C6" s="48">
        <v>706877</v>
      </c>
      <c r="D6" s="32">
        <v>203720</v>
      </c>
      <c r="E6" s="32">
        <v>117434</v>
      </c>
      <c r="F6" s="32">
        <v>347564</v>
      </c>
      <c r="G6" s="32">
        <v>538181</v>
      </c>
      <c r="H6" s="32">
        <v>1215671</v>
      </c>
      <c r="I6" s="32">
        <v>860182</v>
      </c>
      <c r="J6" s="34">
        <f aca="true" t="shared" si="0" ref="J6:J28">SUM(C6:I6)</f>
        <v>3989629</v>
      </c>
      <c r="K6" s="49">
        <v>4009089</v>
      </c>
      <c r="L6" s="15">
        <f>J6-K6</f>
        <v>-19460</v>
      </c>
      <c r="M6" s="50">
        <f>ROUND(L6/K6*100,1)</f>
        <v>-0.5</v>
      </c>
      <c r="N6" s="106" t="s">
        <v>2</v>
      </c>
    </row>
    <row r="7" spans="2:14" ht="23.25" customHeight="1">
      <c r="B7" s="104" t="s">
        <v>3</v>
      </c>
      <c r="C7" s="51">
        <v>627011</v>
      </c>
      <c r="D7" s="33">
        <v>215980</v>
      </c>
      <c r="E7" s="33">
        <v>103924</v>
      </c>
      <c r="F7" s="33">
        <v>277469</v>
      </c>
      <c r="G7" s="33">
        <v>476516</v>
      </c>
      <c r="H7" s="33">
        <v>1567191</v>
      </c>
      <c r="I7" s="33">
        <v>1125600</v>
      </c>
      <c r="J7" s="35">
        <f t="shared" si="0"/>
        <v>4393691</v>
      </c>
      <c r="K7" s="109">
        <v>4500142</v>
      </c>
      <c r="L7" s="18">
        <f aca="true" t="shared" si="1" ref="L7:L28">J7-K7</f>
        <v>-106451</v>
      </c>
      <c r="M7" s="52">
        <f aca="true" t="shared" si="2" ref="M7:M29">ROUND(L7/K7*100,1)</f>
        <v>-2.4</v>
      </c>
      <c r="N7" s="107" t="s">
        <v>4</v>
      </c>
    </row>
    <row r="8" spans="2:61" ht="23.25" customHeight="1">
      <c r="B8" s="104" t="s">
        <v>5</v>
      </c>
      <c r="C8" s="51">
        <v>446703</v>
      </c>
      <c r="D8" s="33">
        <v>297492</v>
      </c>
      <c r="E8" s="33">
        <v>73390</v>
      </c>
      <c r="F8" s="33">
        <v>512524</v>
      </c>
      <c r="G8" s="33">
        <v>337356</v>
      </c>
      <c r="H8" s="33">
        <v>2495508</v>
      </c>
      <c r="I8" s="33">
        <v>1246995</v>
      </c>
      <c r="J8" s="35">
        <f t="shared" si="0"/>
        <v>5409968</v>
      </c>
      <c r="K8" s="109">
        <v>6687132</v>
      </c>
      <c r="L8" s="18">
        <f t="shared" si="1"/>
        <v>-1277164</v>
      </c>
      <c r="M8" s="52">
        <f t="shared" si="2"/>
        <v>-19.1</v>
      </c>
      <c r="N8" s="107" t="s">
        <v>5</v>
      </c>
      <c r="BI8" s="53"/>
    </row>
    <row r="9" spans="2:14" ht="23.25" customHeight="1">
      <c r="B9" s="104" t="s">
        <v>6</v>
      </c>
      <c r="C9" s="51">
        <v>429266</v>
      </c>
      <c r="D9" s="33">
        <v>446461</v>
      </c>
      <c r="E9" s="33">
        <v>70436</v>
      </c>
      <c r="F9" s="33">
        <v>717546</v>
      </c>
      <c r="G9" s="33">
        <v>323632</v>
      </c>
      <c r="H9" s="33">
        <v>2929779</v>
      </c>
      <c r="I9" s="33">
        <v>1637889</v>
      </c>
      <c r="J9" s="35">
        <f t="shared" si="0"/>
        <v>6555009</v>
      </c>
      <c r="K9" s="109">
        <v>6877008</v>
      </c>
      <c r="L9" s="18">
        <f t="shared" si="1"/>
        <v>-321999</v>
      </c>
      <c r="M9" s="52">
        <f t="shared" si="2"/>
        <v>-4.7</v>
      </c>
      <c r="N9" s="107" t="s">
        <v>7</v>
      </c>
    </row>
    <row r="10" spans="2:14" ht="23.25" customHeight="1">
      <c r="B10" s="104" t="s">
        <v>8</v>
      </c>
      <c r="C10" s="51">
        <v>378403</v>
      </c>
      <c r="D10" s="33">
        <v>236415</v>
      </c>
      <c r="E10" s="33">
        <v>61754</v>
      </c>
      <c r="F10" s="33">
        <v>690656</v>
      </c>
      <c r="G10" s="33">
        <v>284347</v>
      </c>
      <c r="H10" s="33">
        <v>1416807</v>
      </c>
      <c r="I10" s="33">
        <v>1242074</v>
      </c>
      <c r="J10" s="35">
        <f t="shared" si="0"/>
        <v>4310456</v>
      </c>
      <c r="K10" s="109">
        <v>4359185</v>
      </c>
      <c r="L10" s="18">
        <f t="shared" si="1"/>
        <v>-48729</v>
      </c>
      <c r="M10" s="52">
        <f t="shared" si="2"/>
        <v>-1.1</v>
      </c>
      <c r="N10" s="107" t="s">
        <v>9</v>
      </c>
    </row>
    <row r="11" spans="2:14" ht="23.25" customHeight="1">
      <c r="B11" s="104" t="s">
        <v>10</v>
      </c>
      <c r="C11" s="51">
        <v>338403</v>
      </c>
      <c r="D11" s="33">
        <v>272624</v>
      </c>
      <c r="E11" s="33">
        <v>54937</v>
      </c>
      <c r="F11" s="33">
        <v>412867</v>
      </c>
      <c r="G11" s="33">
        <v>253413</v>
      </c>
      <c r="H11" s="33">
        <v>2061083</v>
      </c>
      <c r="I11" s="33">
        <v>1111115</v>
      </c>
      <c r="J11" s="35">
        <f t="shared" si="0"/>
        <v>4504442</v>
      </c>
      <c r="K11" s="109">
        <v>4887149</v>
      </c>
      <c r="L11" s="18">
        <f t="shared" si="1"/>
        <v>-382707</v>
      </c>
      <c r="M11" s="52">
        <f t="shared" si="2"/>
        <v>-7.8</v>
      </c>
      <c r="N11" s="107" t="s">
        <v>11</v>
      </c>
    </row>
    <row r="12" spans="2:14" ht="23.25" customHeight="1">
      <c r="B12" s="104" t="s">
        <v>12</v>
      </c>
      <c r="C12" s="51">
        <v>280070</v>
      </c>
      <c r="D12" s="33">
        <v>233464</v>
      </c>
      <c r="E12" s="33">
        <v>44918</v>
      </c>
      <c r="F12" s="33">
        <v>630627</v>
      </c>
      <c r="G12" s="33">
        <v>207550</v>
      </c>
      <c r="H12" s="33">
        <v>1894220</v>
      </c>
      <c r="I12" s="33">
        <v>1631424</v>
      </c>
      <c r="J12" s="35">
        <f t="shared" si="0"/>
        <v>4922273</v>
      </c>
      <c r="K12" s="109">
        <v>4711534</v>
      </c>
      <c r="L12" s="18">
        <f t="shared" si="1"/>
        <v>210739</v>
      </c>
      <c r="M12" s="52">
        <f t="shared" si="2"/>
        <v>4.5</v>
      </c>
      <c r="N12" s="107" t="s">
        <v>13</v>
      </c>
    </row>
    <row r="13" spans="2:14" ht="23.25" customHeight="1">
      <c r="B13" s="104" t="s">
        <v>14</v>
      </c>
      <c r="C13" s="51">
        <v>257642</v>
      </c>
      <c r="D13" s="33">
        <v>377768</v>
      </c>
      <c r="E13" s="33">
        <v>41133</v>
      </c>
      <c r="F13" s="33">
        <v>1066168</v>
      </c>
      <c r="G13" s="33">
        <v>190448</v>
      </c>
      <c r="H13" s="33">
        <v>2456074</v>
      </c>
      <c r="I13" s="33">
        <v>2826350</v>
      </c>
      <c r="J13" s="35">
        <f t="shared" si="0"/>
        <v>7215583</v>
      </c>
      <c r="K13" s="109">
        <v>10294717</v>
      </c>
      <c r="L13" s="18">
        <f t="shared" si="1"/>
        <v>-3079134</v>
      </c>
      <c r="M13" s="52">
        <f t="shared" si="2"/>
        <v>-29.9</v>
      </c>
      <c r="N13" s="107" t="s">
        <v>15</v>
      </c>
    </row>
    <row r="14" spans="2:14" ht="23.25" customHeight="1">
      <c r="B14" s="104" t="s">
        <v>16</v>
      </c>
      <c r="C14" s="51">
        <v>368941</v>
      </c>
      <c r="D14" s="33">
        <v>765884</v>
      </c>
      <c r="E14" s="33">
        <v>60184</v>
      </c>
      <c r="F14" s="33">
        <v>818389</v>
      </c>
      <c r="G14" s="33">
        <v>277197</v>
      </c>
      <c r="H14" s="33">
        <v>3738012</v>
      </c>
      <c r="I14" s="33">
        <v>2127927</v>
      </c>
      <c r="J14" s="35">
        <f t="shared" si="0"/>
        <v>8156534</v>
      </c>
      <c r="K14" s="109">
        <v>9425785</v>
      </c>
      <c r="L14" s="18">
        <f t="shared" si="1"/>
        <v>-1269251</v>
      </c>
      <c r="M14" s="52">
        <f t="shared" si="2"/>
        <v>-13.5</v>
      </c>
      <c r="N14" s="107" t="s">
        <v>17</v>
      </c>
    </row>
    <row r="15" spans="2:14" ht="23.25" customHeight="1">
      <c r="B15" s="104" t="s">
        <v>18</v>
      </c>
      <c r="C15" s="51">
        <v>398046</v>
      </c>
      <c r="D15" s="33">
        <v>319330</v>
      </c>
      <c r="E15" s="33">
        <v>65146</v>
      </c>
      <c r="F15" s="33">
        <v>869020</v>
      </c>
      <c r="G15" s="33">
        <v>299840</v>
      </c>
      <c r="H15" s="33">
        <v>2571302</v>
      </c>
      <c r="I15" s="33">
        <v>1518585</v>
      </c>
      <c r="J15" s="35">
        <f t="shared" si="0"/>
        <v>6041269</v>
      </c>
      <c r="K15" s="109">
        <v>6083095</v>
      </c>
      <c r="L15" s="18">
        <f t="shared" si="1"/>
        <v>-41826</v>
      </c>
      <c r="M15" s="52">
        <f t="shared" si="2"/>
        <v>-0.7</v>
      </c>
      <c r="N15" s="107" t="s">
        <v>19</v>
      </c>
    </row>
    <row r="16" spans="2:14" ht="23.25" customHeight="1">
      <c r="B16" s="104" t="s">
        <v>20</v>
      </c>
      <c r="C16" s="51">
        <v>351236</v>
      </c>
      <c r="D16" s="33">
        <v>795953</v>
      </c>
      <c r="E16" s="33">
        <v>57039</v>
      </c>
      <c r="F16" s="33">
        <v>1561042</v>
      </c>
      <c r="G16" s="33">
        <v>262915</v>
      </c>
      <c r="H16" s="33">
        <v>5219190</v>
      </c>
      <c r="I16" s="33">
        <v>4219293</v>
      </c>
      <c r="J16" s="35">
        <f t="shared" si="0"/>
        <v>12466668</v>
      </c>
      <c r="K16" s="109">
        <v>12601641</v>
      </c>
      <c r="L16" s="18">
        <f t="shared" si="1"/>
        <v>-134973</v>
      </c>
      <c r="M16" s="52">
        <f t="shared" si="2"/>
        <v>-1.1</v>
      </c>
      <c r="N16" s="107" t="s">
        <v>21</v>
      </c>
    </row>
    <row r="17" spans="2:14" ht="23.25" customHeight="1">
      <c r="B17" s="104" t="s">
        <v>22</v>
      </c>
      <c r="C17" s="51">
        <v>419082</v>
      </c>
      <c r="D17" s="33">
        <v>1086207</v>
      </c>
      <c r="E17" s="33">
        <v>68692</v>
      </c>
      <c r="F17" s="33">
        <v>1917971</v>
      </c>
      <c r="G17" s="33">
        <v>315942</v>
      </c>
      <c r="H17" s="33">
        <v>8096965</v>
      </c>
      <c r="I17" s="33">
        <v>4784564</v>
      </c>
      <c r="J17" s="35">
        <f t="shared" si="0"/>
        <v>16689423</v>
      </c>
      <c r="K17" s="109">
        <v>16555595</v>
      </c>
      <c r="L17" s="18">
        <f t="shared" si="1"/>
        <v>133828</v>
      </c>
      <c r="M17" s="52">
        <f t="shared" si="2"/>
        <v>0.8</v>
      </c>
      <c r="N17" s="107" t="s">
        <v>23</v>
      </c>
    </row>
    <row r="18" spans="2:14" ht="23.25" customHeight="1">
      <c r="B18" s="104" t="s">
        <v>24</v>
      </c>
      <c r="C18" s="51">
        <v>399650</v>
      </c>
      <c r="D18" s="33">
        <v>317039</v>
      </c>
      <c r="E18" s="33">
        <v>65338</v>
      </c>
      <c r="F18" s="33">
        <v>600609</v>
      </c>
      <c r="G18" s="33">
        <v>300612</v>
      </c>
      <c r="H18" s="33">
        <v>1290205</v>
      </c>
      <c r="I18" s="33">
        <v>1265260</v>
      </c>
      <c r="J18" s="35">
        <f t="shared" si="0"/>
        <v>4238713</v>
      </c>
      <c r="K18" s="109">
        <v>3910171</v>
      </c>
      <c r="L18" s="18">
        <f t="shared" si="1"/>
        <v>328542</v>
      </c>
      <c r="M18" s="52">
        <f t="shared" si="2"/>
        <v>8.4</v>
      </c>
      <c r="N18" s="107" t="s">
        <v>25</v>
      </c>
    </row>
    <row r="19" spans="2:14" ht="23.25" customHeight="1">
      <c r="B19" s="104" t="s">
        <v>26</v>
      </c>
      <c r="C19" s="51">
        <v>357424</v>
      </c>
      <c r="D19" s="33">
        <v>348960</v>
      </c>
      <c r="E19" s="33">
        <v>58170</v>
      </c>
      <c r="F19" s="33">
        <v>735108</v>
      </c>
      <c r="G19" s="33">
        <v>268079</v>
      </c>
      <c r="H19" s="33">
        <v>2914841</v>
      </c>
      <c r="I19" s="33">
        <v>1540785</v>
      </c>
      <c r="J19" s="35">
        <f t="shared" si="0"/>
        <v>6223367</v>
      </c>
      <c r="K19" s="109">
        <v>6557478</v>
      </c>
      <c r="L19" s="18">
        <f t="shared" si="1"/>
        <v>-334111</v>
      </c>
      <c r="M19" s="52">
        <f t="shared" si="2"/>
        <v>-5.1</v>
      </c>
      <c r="N19" s="107" t="s">
        <v>4</v>
      </c>
    </row>
    <row r="20" spans="2:14" ht="23.25" customHeight="1">
      <c r="B20" s="104" t="s">
        <v>27</v>
      </c>
      <c r="C20" s="51">
        <v>363467</v>
      </c>
      <c r="D20" s="33">
        <v>609344</v>
      </c>
      <c r="E20" s="33">
        <v>59238</v>
      </c>
      <c r="F20" s="33">
        <v>1211004</v>
      </c>
      <c r="G20" s="33">
        <v>272746</v>
      </c>
      <c r="H20" s="33">
        <v>4797478</v>
      </c>
      <c r="I20" s="33">
        <v>2872016</v>
      </c>
      <c r="J20" s="35">
        <f t="shared" si="0"/>
        <v>10185293</v>
      </c>
      <c r="K20" s="109">
        <v>10133400</v>
      </c>
      <c r="L20" s="18">
        <f t="shared" si="1"/>
        <v>51893</v>
      </c>
      <c r="M20" s="52">
        <f t="shared" si="2"/>
        <v>0.5</v>
      </c>
      <c r="N20" s="107" t="s">
        <v>28</v>
      </c>
    </row>
    <row r="21" spans="2:14" ht="23.25" customHeight="1">
      <c r="B21" s="104" t="s">
        <v>29</v>
      </c>
      <c r="C21" s="51">
        <v>335841</v>
      </c>
      <c r="D21" s="33">
        <v>285412</v>
      </c>
      <c r="E21" s="33">
        <v>54599</v>
      </c>
      <c r="F21" s="33">
        <v>701499</v>
      </c>
      <c r="G21" s="33">
        <v>251503</v>
      </c>
      <c r="H21" s="33">
        <v>2752764</v>
      </c>
      <c r="I21" s="33">
        <v>1488228</v>
      </c>
      <c r="J21" s="35">
        <f t="shared" si="0"/>
        <v>5869846</v>
      </c>
      <c r="K21" s="109">
        <v>6619382</v>
      </c>
      <c r="L21" s="18">
        <f t="shared" si="1"/>
        <v>-749536</v>
      </c>
      <c r="M21" s="52">
        <f t="shared" si="2"/>
        <v>-11.3</v>
      </c>
      <c r="N21" s="107" t="s">
        <v>30</v>
      </c>
    </row>
    <row r="22" spans="2:14" ht="23.25" customHeight="1">
      <c r="B22" s="104" t="s">
        <v>31</v>
      </c>
      <c r="C22" s="51">
        <v>296230</v>
      </c>
      <c r="D22" s="33">
        <v>361582</v>
      </c>
      <c r="E22" s="33">
        <v>47773</v>
      </c>
      <c r="F22" s="33">
        <v>817949</v>
      </c>
      <c r="G22" s="33">
        <v>220609</v>
      </c>
      <c r="H22" s="33">
        <v>2327149</v>
      </c>
      <c r="I22" s="33">
        <v>1844063</v>
      </c>
      <c r="J22" s="35">
        <f t="shared" si="0"/>
        <v>5915355</v>
      </c>
      <c r="K22" s="109">
        <v>6270289</v>
      </c>
      <c r="L22" s="18">
        <f t="shared" si="1"/>
        <v>-354934</v>
      </c>
      <c r="M22" s="52">
        <f t="shared" si="2"/>
        <v>-5.7</v>
      </c>
      <c r="N22" s="107" t="s">
        <v>31</v>
      </c>
    </row>
    <row r="23" spans="2:14" ht="23.25" customHeight="1">
      <c r="B23" s="104" t="s">
        <v>32</v>
      </c>
      <c r="C23" s="51">
        <v>306032</v>
      </c>
      <c r="D23" s="33">
        <v>217384</v>
      </c>
      <c r="E23" s="33">
        <v>49366</v>
      </c>
      <c r="F23" s="33">
        <v>519024</v>
      </c>
      <c r="G23" s="33">
        <v>227854</v>
      </c>
      <c r="H23" s="33">
        <v>1652292</v>
      </c>
      <c r="I23" s="33">
        <v>1344519</v>
      </c>
      <c r="J23" s="35">
        <f t="shared" si="0"/>
        <v>4316471</v>
      </c>
      <c r="K23" s="109">
        <v>4465141</v>
      </c>
      <c r="L23" s="18">
        <f t="shared" si="1"/>
        <v>-148670</v>
      </c>
      <c r="M23" s="52">
        <f t="shared" si="2"/>
        <v>-3.3</v>
      </c>
      <c r="N23" s="107" t="s">
        <v>33</v>
      </c>
    </row>
    <row r="24" spans="2:14" ht="23.25" customHeight="1">
      <c r="B24" s="104" t="s">
        <v>34</v>
      </c>
      <c r="C24" s="51">
        <v>304769</v>
      </c>
      <c r="D24" s="33">
        <v>530229</v>
      </c>
      <c r="E24" s="33">
        <v>49166</v>
      </c>
      <c r="F24" s="33">
        <v>1204506</v>
      </c>
      <c r="G24" s="33">
        <v>227228</v>
      </c>
      <c r="H24" s="33">
        <v>3392261</v>
      </c>
      <c r="I24" s="33">
        <v>3271300</v>
      </c>
      <c r="J24" s="35">
        <f t="shared" si="0"/>
        <v>8979459</v>
      </c>
      <c r="K24" s="109">
        <v>9400047</v>
      </c>
      <c r="L24" s="18">
        <f t="shared" si="1"/>
        <v>-420588</v>
      </c>
      <c r="M24" s="52">
        <f t="shared" si="2"/>
        <v>-4.5</v>
      </c>
      <c r="N24" s="107" t="s">
        <v>35</v>
      </c>
    </row>
    <row r="25" spans="2:14" ht="23.25" customHeight="1">
      <c r="B25" s="104" t="s">
        <v>36</v>
      </c>
      <c r="C25" s="51">
        <v>313722</v>
      </c>
      <c r="D25" s="33">
        <v>708168</v>
      </c>
      <c r="E25" s="33">
        <v>156865</v>
      </c>
      <c r="F25" s="33">
        <v>1685007</v>
      </c>
      <c r="G25" s="33">
        <v>234393</v>
      </c>
      <c r="H25" s="33">
        <v>8637378</v>
      </c>
      <c r="I25" s="33">
        <v>4904503</v>
      </c>
      <c r="J25" s="35">
        <f t="shared" si="0"/>
        <v>16640036</v>
      </c>
      <c r="K25" s="109">
        <v>16507194</v>
      </c>
      <c r="L25" s="18">
        <f t="shared" si="1"/>
        <v>132842</v>
      </c>
      <c r="M25" s="52">
        <f t="shared" si="2"/>
        <v>0.8</v>
      </c>
      <c r="N25" s="107" t="s">
        <v>37</v>
      </c>
    </row>
    <row r="26" spans="2:14" ht="23.25" customHeight="1">
      <c r="B26" s="104" t="s">
        <v>38</v>
      </c>
      <c r="C26" s="51">
        <v>232038</v>
      </c>
      <c r="D26" s="33">
        <v>726517</v>
      </c>
      <c r="E26" s="33">
        <v>36723</v>
      </c>
      <c r="F26" s="33">
        <v>1509730</v>
      </c>
      <c r="G26" s="33">
        <v>170555</v>
      </c>
      <c r="H26" s="33">
        <v>4055390</v>
      </c>
      <c r="I26" s="33">
        <v>4591767</v>
      </c>
      <c r="J26" s="35">
        <f t="shared" si="0"/>
        <v>11322720</v>
      </c>
      <c r="K26" s="109">
        <v>10879231</v>
      </c>
      <c r="L26" s="18">
        <f t="shared" si="1"/>
        <v>443489</v>
      </c>
      <c r="M26" s="52">
        <f t="shared" si="2"/>
        <v>4.1</v>
      </c>
      <c r="N26" s="107" t="s">
        <v>39</v>
      </c>
    </row>
    <row r="27" spans="2:14" ht="23.25" customHeight="1">
      <c r="B27" s="104" t="s">
        <v>84</v>
      </c>
      <c r="C27" s="51">
        <v>280639</v>
      </c>
      <c r="D27" s="33">
        <v>432228</v>
      </c>
      <c r="E27" s="33">
        <v>45026</v>
      </c>
      <c r="F27" s="33">
        <v>1011703</v>
      </c>
      <c r="G27" s="33">
        <v>208052</v>
      </c>
      <c r="H27" s="33">
        <v>3545254</v>
      </c>
      <c r="I27" s="33">
        <v>3071589</v>
      </c>
      <c r="J27" s="35">
        <f t="shared" si="0"/>
        <v>8594491</v>
      </c>
      <c r="K27" s="109">
        <v>9053465</v>
      </c>
      <c r="L27" s="18">
        <f t="shared" si="1"/>
        <v>-458974</v>
      </c>
      <c r="M27" s="52">
        <f t="shared" si="2"/>
        <v>-5.1</v>
      </c>
      <c r="N27" s="107" t="s">
        <v>85</v>
      </c>
    </row>
    <row r="28" spans="2:14" ht="23.25" customHeight="1">
      <c r="B28" s="105" t="s">
        <v>40</v>
      </c>
      <c r="C28" s="54">
        <v>243505</v>
      </c>
      <c r="D28" s="36">
        <v>499124</v>
      </c>
      <c r="E28" s="36">
        <v>38667</v>
      </c>
      <c r="F28" s="36">
        <v>1529494</v>
      </c>
      <c r="G28" s="36">
        <v>179594</v>
      </c>
      <c r="H28" s="36">
        <v>3796557</v>
      </c>
      <c r="I28" s="36">
        <v>5236402</v>
      </c>
      <c r="J28" s="37">
        <f t="shared" si="0"/>
        <v>11523343</v>
      </c>
      <c r="K28" s="110">
        <v>12796046</v>
      </c>
      <c r="L28" s="21">
        <f t="shared" si="1"/>
        <v>-1272703</v>
      </c>
      <c r="M28" s="55">
        <f t="shared" si="2"/>
        <v>-9.9</v>
      </c>
      <c r="N28" s="108" t="s">
        <v>15</v>
      </c>
    </row>
    <row r="29" spans="2:14" ht="23.25" customHeight="1">
      <c r="B29" s="29" t="s">
        <v>41</v>
      </c>
      <c r="C29" s="38">
        <f aca="true" t="shared" si="3" ref="C29:I29">SUM(C6:C28)</f>
        <v>8434997</v>
      </c>
      <c r="D29" s="39">
        <f t="shared" si="3"/>
        <v>10287285</v>
      </c>
      <c r="E29" s="39">
        <f t="shared" si="3"/>
        <v>1479918</v>
      </c>
      <c r="F29" s="39">
        <f t="shared" si="3"/>
        <v>21347476</v>
      </c>
      <c r="G29" s="39">
        <f t="shared" si="3"/>
        <v>6328562</v>
      </c>
      <c r="H29" s="39">
        <f t="shared" si="3"/>
        <v>74823371</v>
      </c>
      <c r="I29" s="39">
        <f t="shared" si="3"/>
        <v>55762430</v>
      </c>
      <c r="J29" s="40">
        <f>SUM(J6:J28)</f>
        <v>178464039</v>
      </c>
      <c r="K29" s="56">
        <f>SUM(K6:K28)</f>
        <v>187583916</v>
      </c>
      <c r="L29" s="22">
        <f>SUM(L6:L28)</f>
        <v>-9119877</v>
      </c>
      <c r="M29" s="57">
        <f t="shared" si="2"/>
        <v>-4.9</v>
      </c>
      <c r="N29" s="30" t="s">
        <v>41</v>
      </c>
    </row>
    <row r="30" spans="2:10" ht="12.75" customHeight="1">
      <c r="B30" s="3"/>
      <c r="C30" s="3"/>
      <c r="D30" s="3"/>
      <c r="E30" s="3"/>
      <c r="F30" s="3"/>
      <c r="G30" s="3"/>
      <c r="H30" s="3"/>
      <c r="I30" s="3"/>
      <c r="J30" s="3"/>
    </row>
    <row r="31" spans="2:10" ht="12.75" customHeight="1">
      <c r="B31" s="3"/>
      <c r="C31" s="3"/>
      <c r="D31" s="3"/>
      <c r="E31" s="3"/>
      <c r="F31" s="3"/>
      <c r="G31" s="3"/>
      <c r="H31" s="3"/>
      <c r="I31" s="3"/>
      <c r="J31" s="3"/>
    </row>
    <row r="32" ht="13.5"/>
    <row r="33" ht="13.5"/>
    <row r="34" ht="13.5"/>
    <row r="35" ht="12.75" customHeight="1">
      <c r="N35" s="31"/>
    </row>
  </sheetData>
  <sheetProtection/>
  <mergeCells count="9">
    <mergeCell ref="K3:M3"/>
    <mergeCell ref="C3:C4"/>
    <mergeCell ref="D3:D4"/>
    <mergeCell ref="E3:E4"/>
    <mergeCell ref="G3:G4"/>
    <mergeCell ref="H3:H4"/>
    <mergeCell ref="I3:I4"/>
    <mergeCell ref="J3:J4"/>
    <mergeCell ref="F3:F4"/>
  </mergeCells>
  <printOptions/>
  <pageMargins left="0.5905511811023623" right="0.4330708661417323" top="0.984251968503937" bottom="0.984251968503937" header="0.5118110236220472" footer="0.5118110236220472"/>
  <pageSetup firstPageNumber="30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C:\再調本\財調再調整需要.jsd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abiko</dc:creator>
  <cp:keywords/>
  <dc:description/>
  <cp:lastModifiedBy>KUCHOKAI317</cp:lastModifiedBy>
  <cp:lastPrinted>2011-08-01T07:59:05Z</cp:lastPrinted>
  <dcterms:created xsi:type="dcterms:W3CDTF">1998-06-16T00:50:34Z</dcterms:created>
  <dcterms:modified xsi:type="dcterms:W3CDTF">2011-08-01T07:59:07Z</dcterms:modified>
  <cp:category/>
  <cp:version/>
  <cp:contentType/>
  <cp:contentStatus/>
  <cp:revision>75</cp:revision>
</cp:coreProperties>
</file>