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05" windowWidth="15315" windowHeight="4365" activeTab="0"/>
  </bookViews>
  <sheets>
    <sheet name="区別・費目別算定結果" sheetId="1" r:id="rId1"/>
  </sheets>
  <definedNames>
    <definedName name="_xlnm.Print_Area" localSheetId="0">'区別・費目別算定結果'!$A$1:$CB$31</definedName>
    <definedName name="_xlnm.Print_Titles" localSheetId="0">'区別・費目別算定結果'!$A:$A,'区別・費目別算定結果'!$1:$31</definedName>
  </definedNames>
  <calcPr fullCalcOnLoad="1"/>
</workbook>
</file>

<file path=xl/sharedStrings.xml><?xml version="1.0" encoding="utf-8"?>
<sst xmlns="http://schemas.openxmlformats.org/spreadsheetml/2006/main" count="157" uniqueCount="121">
  <si>
    <t xml:space="preserve">  基    準    財    政    需    要    額</t>
  </si>
  <si>
    <t xml:space="preserve">    経      常      的      経      費</t>
  </si>
  <si>
    <t>民  生  費</t>
  </si>
  <si>
    <t>衛  生  費</t>
  </si>
  <si>
    <t>経済労働費</t>
  </si>
  <si>
    <t>土  木  費</t>
  </si>
  <si>
    <t>教  育  費</t>
  </si>
  <si>
    <t>社会福祉費</t>
  </si>
  <si>
    <t>老人福祉費</t>
  </si>
  <si>
    <t>生活保護費</t>
  </si>
  <si>
    <t>児童福祉費</t>
  </si>
  <si>
    <t>建築公害費</t>
  </si>
  <si>
    <t>都市整備費</t>
  </si>
  <si>
    <t>公  園  費</t>
  </si>
  <si>
    <t>区立保育所</t>
  </si>
  <si>
    <t>私立保育所</t>
  </si>
  <si>
    <t>児  童  数</t>
  </si>
  <si>
    <t>学  級  数</t>
  </si>
  <si>
    <t>学  校  数</t>
  </si>
  <si>
    <t>港</t>
  </si>
  <si>
    <t>北</t>
  </si>
  <si>
    <t xml:space="preserve">    投      資      的      経      費</t>
  </si>
  <si>
    <t>その他諸費</t>
  </si>
  <si>
    <t>錯  誤  額</t>
  </si>
  <si>
    <t>公  債  費</t>
  </si>
  <si>
    <t>財  産  費</t>
  </si>
  <si>
    <t>その他行政費</t>
  </si>
  <si>
    <t>中央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</si>
  <si>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</si>
  <si>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</si>
  <si>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</si>
  <si>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</si>
  <si>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</si>
  <si>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</si>
  <si>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</si>
  <si>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</si>
  <si>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</si>
  <si>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</si>
  <si>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</si>
  <si>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</si>
  <si>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</si>
  <si>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荒川</t>
  </si>
  <si>
    <t>板橋</t>
  </si>
  <si>
    <t>練馬</t>
  </si>
  <si>
    <t>足立</t>
  </si>
  <si>
    <t>葛飾</t>
  </si>
  <si>
    <t>江戸川</t>
  </si>
  <si>
    <t>計</t>
  </si>
  <si>
    <t>退職手当</t>
  </si>
  <si>
    <t>千代田</t>
  </si>
  <si>
    <t>№２</t>
  </si>
  <si>
    <t>民生費</t>
  </si>
  <si>
    <t>社会福祉費</t>
  </si>
  <si>
    <t>経      常      的      経      費</t>
  </si>
  <si>
    <t>基    準    財    政    需    要    額</t>
  </si>
  <si>
    <t>衛生費</t>
  </si>
  <si>
    <t>№３</t>
  </si>
  <si>
    <t>№９</t>
  </si>
  <si>
    <t>(B)</t>
  </si>
  <si>
    <t>土  木  費</t>
  </si>
  <si>
    <t>№４</t>
  </si>
  <si>
    <t>教  育  費</t>
  </si>
  <si>
    <t>小学校費</t>
  </si>
  <si>
    <t>中学校費</t>
  </si>
  <si>
    <t>生徒数</t>
  </si>
  <si>
    <t>学級数</t>
  </si>
  <si>
    <t>№５</t>
  </si>
  <si>
    <t>№６</t>
  </si>
  <si>
    <t>(A)</t>
  </si>
  <si>
    <t>投      資      的      経      費</t>
  </si>
  <si>
    <t>№７</t>
  </si>
  <si>
    <t>№８</t>
  </si>
  <si>
    <t>(D)</t>
  </si>
  <si>
    <t>(G)</t>
  </si>
  <si>
    <t>総     計</t>
  </si>
  <si>
    <t>№１０</t>
  </si>
  <si>
    <t>議会総務費</t>
  </si>
  <si>
    <t>国民健康保険</t>
  </si>
  <si>
    <t>事業助成費</t>
  </si>
  <si>
    <t>清掃費</t>
  </si>
  <si>
    <t>清掃総務費</t>
  </si>
  <si>
    <t>収集作業費</t>
  </si>
  <si>
    <t>収集車両費</t>
  </si>
  <si>
    <t>処理処分費</t>
  </si>
  <si>
    <t>生活経済費</t>
  </si>
  <si>
    <t>産業経済費</t>
  </si>
  <si>
    <t>議会総務費</t>
  </si>
  <si>
    <t>議会総務費</t>
  </si>
  <si>
    <t>処理処分費</t>
  </si>
  <si>
    <t>都市整備費</t>
  </si>
  <si>
    <t>投資的経費</t>
  </si>
  <si>
    <t>財源対策経費</t>
  </si>
  <si>
    <t>その他諸費以外</t>
  </si>
  <si>
    <t>経常的経費計</t>
  </si>
  <si>
    <t>（参考）</t>
  </si>
  <si>
    <t>道路橋りょう費</t>
  </si>
  <si>
    <t>道路橋りょう費</t>
  </si>
  <si>
    <t>18歳未満人口</t>
  </si>
  <si>
    <t>児童生徒数</t>
  </si>
  <si>
    <t>幼稚園数</t>
  </si>
  <si>
    <t>人口</t>
  </si>
  <si>
    <t>園児数</t>
  </si>
  <si>
    <t>その他の教育費</t>
  </si>
  <si>
    <t>区　名</t>
  </si>
  <si>
    <t>経常的経費計</t>
  </si>
  <si>
    <t>投資的経費計</t>
  </si>
  <si>
    <t>(A)+(B)=(C)</t>
  </si>
  <si>
    <t>(C)+(D)+(E)=(F)</t>
  </si>
  <si>
    <t>(F)+(G)=(H)</t>
  </si>
  <si>
    <t>単位費用分計</t>
  </si>
  <si>
    <t>(条例16条)</t>
  </si>
  <si>
    <t>合    計</t>
  </si>
  <si>
    <t>（単位：千円）</t>
  </si>
  <si>
    <t>(条例9条)</t>
  </si>
  <si>
    <t>（算出資料との</t>
  </si>
  <si>
    <t>突合不要）</t>
  </si>
  <si>
    <t>(12年改正条例</t>
  </si>
  <si>
    <t>附則4項)  (E)</t>
  </si>
  <si>
    <t>後期高齢者医療</t>
  </si>
  <si>
    <t>制度事業助成費</t>
  </si>
  <si>
    <t>平成23年度　都区財政調整　区別算定結果　（再調整）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</si>
</sst>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_);[Red]\(#,##0\)"/>
    <numFmt numFmtId="180" formatCode="#,##0;&quot;▲ &quot;#,##0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0.0%"/>
  </numFmts>
  <fonts count="46">
    <font>
      <sz val="14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37" fontId="5" fillId="0" borderId="18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  <protection/>
    </xf>
    <xf numFmtId="37" fontId="5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177" fontId="3" fillId="0" borderId="23" xfId="0" applyNumberFormat="1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0" fillId="0" borderId="27" xfId="0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3" fillId="0" borderId="29" xfId="0" applyFont="1" applyFill="1" applyBorder="1" applyAlignment="1" applyProtection="1">
      <alignment horizontal="centerContinuous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0" fillId="0" borderId="34" xfId="0" applyFill="1" applyBorder="1" applyAlignment="1">
      <alignment horizontal="centerContinuous" vertical="center"/>
    </xf>
    <xf numFmtId="0" fontId="0" fillId="0" borderId="35" xfId="0" applyFill="1" applyBorder="1" applyAlignment="1">
      <alignment horizontal="centerContinuous" vertical="center"/>
    </xf>
    <xf numFmtId="0" fontId="0" fillId="0" borderId="36" xfId="0" applyFill="1" applyBorder="1" applyAlignment="1">
      <alignment horizontal="centerContinuous" vertical="center"/>
    </xf>
    <xf numFmtId="0" fontId="0" fillId="0" borderId="37" xfId="0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horizontal="centerContinuous" vertical="center"/>
    </xf>
    <xf numFmtId="0" fontId="7" fillId="0" borderId="3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horizontal="distributed" vertical="center"/>
      <protection/>
    </xf>
    <xf numFmtId="0" fontId="9" fillId="0" borderId="44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horizontal="distributed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48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distributed" vertical="center"/>
      <protection/>
    </xf>
    <xf numFmtId="37" fontId="5" fillId="0" borderId="29" xfId="0" applyNumberFormat="1" applyFont="1" applyFill="1" applyBorder="1" applyAlignment="1" applyProtection="1">
      <alignment vertical="center"/>
      <protection/>
    </xf>
    <xf numFmtId="38" fontId="3" fillId="0" borderId="15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5" fillId="0" borderId="30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29" xfId="0" applyNumberFormat="1" applyFont="1" applyFill="1" applyBorder="1" applyAlignment="1" applyProtection="1">
      <alignment vertical="center"/>
      <protection/>
    </xf>
    <xf numFmtId="37" fontId="8" fillId="0" borderId="51" xfId="0" applyNumberFormat="1" applyFont="1" applyFill="1" applyBorder="1" applyAlignment="1" applyProtection="1">
      <alignment vertical="center"/>
      <protection/>
    </xf>
    <xf numFmtId="37" fontId="5" fillId="0" borderId="37" xfId="0" applyNumberFormat="1" applyFont="1" applyFill="1" applyBorder="1" applyAlignment="1" applyProtection="1">
      <alignment vertical="center"/>
      <protection/>
    </xf>
    <xf numFmtId="37" fontId="5" fillId="0" borderId="52" xfId="0" applyNumberFormat="1" applyFont="1" applyFill="1" applyBorder="1" applyAlignment="1" applyProtection="1">
      <alignment vertical="center"/>
      <protection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0" fontId="3" fillId="0" borderId="52" xfId="0" applyFont="1" applyFill="1" applyBorder="1" applyAlignment="1" applyProtection="1">
      <alignment horizontal="distributed" vertical="center"/>
      <protection/>
    </xf>
    <xf numFmtId="37" fontId="5" fillId="0" borderId="21" xfId="0" applyNumberFormat="1" applyFont="1" applyFill="1" applyBorder="1" applyAlignment="1" applyProtection="1">
      <alignment vertical="center"/>
      <protection/>
    </xf>
    <xf numFmtId="37" fontId="3" fillId="0" borderId="54" xfId="0" applyNumberFormat="1" applyFont="1" applyFill="1" applyBorder="1" applyAlignment="1" applyProtection="1">
      <alignment vertical="center"/>
      <protection/>
    </xf>
    <xf numFmtId="38" fontId="3" fillId="0" borderId="54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8" fillId="0" borderId="55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5" fillId="0" borderId="54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8" fillId="0" borderId="56" xfId="0" applyNumberFormat="1" applyFont="1" applyFill="1" applyBorder="1" applyAlignment="1" applyProtection="1">
      <alignment vertical="center"/>
      <protection/>
    </xf>
    <xf numFmtId="37" fontId="3" fillId="0" borderId="40" xfId="0" applyNumberFormat="1" applyFont="1" applyFill="1" applyBorder="1" applyAlignment="1" applyProtection="1">
      <alignment vertical="center"/>
      <protection/>
    </xf>
    <xf numFmtId="37" fontId="3" fillId="0" borderId="46" xfId="0" applyNumberFormat="1" applyFont="1" applyFill="1" applyBorder="1" applyAlignment="1" applyProtection="1">
      <alignment vertical="center"/>
      <protection/>
    </xf>
    <xf numFmtId="37" fontId="3" fillId="0" borderId="57" xfId="0" applyNumberFormat="1" applyFont="1" applyFill="1" applyBorder="1" applyAlignment="1" applyProtection="1">
      <alignment vertical="center"/>
      <protection/>
    </xf>
    <xf numFmtId="37" fontId="5" fillId="0" borderId="24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8" fontId="3" fillId="0" borderId="32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44" xfId="0" applyNumberFormat="1" applyFont="1" applyFill="1" applyBorder="1" applyAlignment="1" applyProtection="1">
      <alignment vertical="center"/>
      <protection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5" fillId="0" borderId="32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vertical="center"/>
      <protection/>
    </xf>
    <xf numFmtId="37" fontId="8" fillId="0" borderId="60" xfId="0" applyNumberFormat="1" applyFont="1" applyFill="1" applyBorder="1" applyAlignment="1" applyProtection="1">
      <alignment vertical="center"/>
      <protection/>
    </xf>
    <xf numFmtId="37" fontId="8" fillId="0" borderId="42" xfId="0" applyNumberFormat="1" applyFont="1" applyFill="1" applyBorder="1" applyAlignment="1" applyProtection="1">
      <alignment vertical="center"/>
      <protection/>
    </xf>
    <xf numFmtId="37" fontId="3" fillId="0" borderId="3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37" fontId="5" fillId="0" borderId="61" xfId="0" applyNumberFormat="1" applyFont="1" applyFill="1" applyBorder="1" applyAlignment="1" applyProtection="1">
      <alignment vertical="center"/>
      <protection/>
    </xf>
    <xf numFmtId="37" fontId="5" fillId="0" borderId="62" xfId="0" applyNumberFormat="1" applyFont="1" applyFill="1" applyBorder="1" applyAlignment="1" applyProtection="1">
      <alignment vertical="center"/>
      <protection/>
    </xf>
    <xf numFmtId="37" fontId="5" fillId="0" borderId="63" xfId="0" applyNumberFormat="1" applyFont="1" applyFill="1" applyBorder="1" applyAlignment="1" applyProtection="1">
      <alignment vertical="center"/>
      <protection/>
    </xf>
    <xf numFmtId="37" fontId="8" fillId="0" borderId="64" xfId="0" applyNumberFormat="1" applyFont="1" applyFill="1" applyBorder="1" applyAlignment="1" applyProtection="1">
      <alignment vertical="center"/>
      <protection/>
    </xf>
    <xf numFmtId="37" fontId="5" fillId="0" borderId="65" xfId="0" applyNumberFormat="1" applyFont="1" applyFill="1" applyBorder="1" applyAlignment="1" applyProtection="1">
      <alignment vertical="center"/>
      <protection/>
    </xf>
    <xf numFmtId="37" fontId="5" fillId="0" borderId="66" xfId="0" applyNumberFormat="1" applyFont="1" applyFill="1" applyBorder="1" applyAlignment="1" applyProtection="1">
      <alignment vertical="center"/>
      <protection/>
    </xf>
    <xf numFmtId="37" fontId="5" fillId="0" borderId="67" xfId="0" applyNumberFormat="1" applyFont="1" applyFill="1" applyBorder="1" applyAlignment="1" applyProtection="1">
      <alignment vertical="center"/>
      <protection/>
    </xf>
    <xf numFmtId="37" fontId="8" fillId="0" borderId="68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C8" sqref="C8:C30"/>
      <selection pane="topRight" activeCell="C8" sqref="C8:C30"/>
      <selection pane="bottomLeft" activeCell="C8" sqref="C8:C30"/>
      <selection pane="bottomRight" activeCell="CD13" sqref="CD13"/>
    </sheetView>
  </sheetViews>
  <sheetFormatPr defaultColWidth="8.66015625" defaultRowHeight="18"/>
  <cols>
    <col min="1" max="1" width="6.58203125" style="13" customWidth="1"/>
    <col min="2" max="2" width="11.83203125" style="13" customWidth="1"/>
    <col min="3" max="3" width="10.83203125" style="13" customWidth="1"/>
    <col min="4" max="4" width="11.66015625" style="13" customWidth="1"/>
    <col min="5" max="13" width="10.66015625" style="13" customWidth="1"/>
    <col min="14" max="14" width="11.66015625" style="13" customWidth="1"/>
    <col min="15" max="15" width="10.66015625" style="13" customWidth="1"/>
    <col min="16" max="16" width="11.66015625" style="13" customWidth="1"/>
    <col min="17" max="20" width="10.66015625" style="13" customWidth="1"/>
    <col min="21" max="21" width="11.66015625" style="13" customWidth="1"/>
    <col min="22" max="23" width="10.66015625" style="13" customWidth="1"/>
    <col min="24" max="24" width="11.66015625" style="13" customWidth="1"/>
    <col min="25" max="28" width="10.66015625" style="13" customWidth="1"/>
    <col min="29" max="29" width="11" style="13" bestFit="1" customWidth="1"/>
    <col min="30" max="30" width="10.91015625" style="13" bestFit="1" customWidth="1"/>
    <col min="31" max="31" width="10" style="13" bestFit="1" customWidth="1"/>
    <col min="32" max="32" width="9.16015625" style="13" bestFit="1" customWidth="1"/>
    <col min="33" max="34" width="10.08203125" style="13" bestFit="1" customWidth="1"/>
    <col min="35" max="35" width="9.08203125" style="13" customWidth="1"/>
    <col min="36" max="36" width="9.33203125" style="13" bestFit="1" customWidth="1"/>
    <col min="37" max="37" width="10.08203125" style="13" bestFit="1" customWidth="1"/>
    <col min="38" max="38" width="10" style="13" bestFit="1" customWidth="1"/>
    <col min="39" max="40" width="9.16015625" style="13" customWidth="1"/>
    <col min="41" max="41" width="10.08203125" style="13" bestFit="1" customWidth="1"/>
    <col min="42" max="42" width="9.91015625" style="13" customWidth="1"/>
    <col min="43" max="45" width="10.66015625" style="13" customWidth="1"/>
    <col min="46" max="46" width="14.58203125" style="13" customWidth="1"/>
    <col min="47" max="47" width="6.58203125" style="13" customWidth="1"/>
    <col min="48" max="48" width="12.66015625" style="13" customWidth="1"/>
    <col min="49" max="49" width="11.66015625" style="13" customWidth="1"/>
    <col min="50" max="50" width="10.66015625" style="13" customWidth="1"/>
    <col min="51" max="51" width="11.66015625" style="13" customWidth="1"/>
    <col min="52" max="54" width="10.66015625" style="13" customWidth="1"/>
    <col min="55" max="55" width="11.66015625" style="13" customWidth="1"/>
    <col min="56" max="56" width="10.66015625" style="13" customWidth="1"/>
    <col min="57" max="57" width="11.66015625" style="13" customWidth="1"/>
    <col min="58" max="59" width="10.58203125" style="13" customWidth="1"/>
    <col min="60" max="60" width="11.66015625" style="13" customWidth="1"/>
    <col min="61" max="62" width="10.66015625" style="13" customWidth="1"/>
    <col min="63" max="63" width="11.66015625" style="13" customWidth="1"/>
    <col min="64" max="66" width="10.66015625" style="13" customWidth="1"/>
    <col min="67" max="67" width="11.66015625" style="13" customWidth="1"/>
    <col min="68" max="73" width="10.66015625" style="13" customWidth="1"/>
    <col min="74" max="74" width="14.58203125" style="13" customWidth="1"/>
    <col min="75" max="75" width="16" style="13" customWidth="1"/>
    <col min="76" max="77" width="12.66015625" style="13" customWidth="1"/>
    <col min="78" max="78" width="15.91015625" style="13" customWidth="1"/>
    <col min="79" max="79" width="12.58203125" style="13" customWidth="1"/>
    <col min="80" max="80" width="16" style="13" customWidth="1"/>
    <col min="81" max="16384" width="8.83203125" style="13" customWidth="1"/>
  </cols>
  <sheetData>
    <row r="1" spans="2:80" ht="24" customHeight="1">
      <c r="B1" s="148" t="s">
        <v>120</v>
      </c>
      <c r="C1" s="7"/>
      <c r="D1" s="7"/>
      <c r="E1" s="8"/>
      <c r="F1" s="8"/>
      <c r="G1" s="8"/>
      <c r="H1" s="8"/>
      <c r="I1" s="8"/>
      <c r="J1" s="8"/>
      <c r="K1" s="8"/>
      <c r="L1" s="27"/>
      <c r="M1" s="27" t="s">
        <v>112</v>
      </c>
      <c r="N1" s="7"/>
      <c r="O1" s="8"/>
      <c r="P1" s="8"/>
      <c r="Q1" s="8"/>
      <c r="R1" s="8"/>
      <c r="S1" s="8"/>
      <c r="T1" s="27" t="s">
        <v>112</v>
      </c>
      <c r="U1" s="7"/>
      <c r="V1" s="8"/>
      <c r="W1" s="8"/>
      <c r="X1" s="8"/>
      <c r="Y1" s="8"/>
      <c r="Z1" s="8"/>
      <c r="AA1" s="8"/>
      <c r="AB1" s="27" t="s">
        <v>112</v>
      </c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7" t="s">
        <v>112</v>
      </c>
      <c r="AP1" s="7"/>
      <c r="AQ1" s="8"/>
      <c r="AR1" s="8"/>
      <c r="AS1" s="8"/>
      <c r="AT1" s="8"/>
      <c r="AU1" s="8"/>
      <c r="AV1" s="27" t="s">
        <v>112</v>
      </c>
      <c r="AW1" s="7"/>
      <c r="AX1" s="8"/>
      <c r="AY1" s="8"/>
      <c r="AZ1" s="8"/>
      <c r="BA1" s="8"/>
      <c r="BB1" s="8"/>
      <c r="BC1" s="8"/>
      <c r="BD1" s="27" t="s">
        <v>112</v>
      </c>
      <c r="BE1" s="7"/>
      <c r="BF1" s="8"/>
      <c r="BG1" s="8"/>
      <c r="BH1" s="7"/>
      <c r="BI1" s="8"/>
      <c r="BJ1" s="8"/>
      <c r="BK1" s="8"/>
      <c r="BL1" s="8"/>
      <c r="BM1" s="8"/>
      <c r="BN1" s="27" t="s">
        <v>112</v>
      </c>
      <c r="BO1" s="7"/>
      <c r="BP1" s="8"/>
      <c r="BQ1" s="8"/>
      <c r="BR1" s="8"/>
      <c r="BS1" s="8"/>
      <c r="BT1" s="8"/>
      <c r="BU1" s="8"/>
      <c r="BV1" s="27" t="s">
        <v>112</v>
      </c>
      <c r="BW1" s="7"/>
      <c r="BX1" s="8"/>
      <c r="BY1" s="8"/>
      <c r="BZ1" s="8"/>
      <c r="CA1" s="8"/>
      <c r="CB1" s="27" t="s">
        <v>112</v>
      </c>
    </row>
    <row r="2" spans="1:80" ht="17.25" customHeight="1">
      <c r="A2" s="37"/>
      <c r="B2" s="38"/>
      <c r="C2" s="15"/>
      <c r="D2" s="15"/>
      <c r="E2" s="9"/>
      <c r="F2" s="9"/>
      <c r="G2" s="9"/>
      <c r="H2" s="9"/>
      <c r="I2" s="9"/>
      <c r="J2" s="9"/>
      <c r="K2" s="9"/>
      <c r="L2" s="14"/>
      <c r="M2" s="14" t="s">
        <v>50</v>
      </c>
      <c r="N2" s="15"/>
      <c r="O2" s="15"/>
      <c r="P2" s="15"/>
      <c r="Q2" s="9"/>
      <c r="R2" s="9"/>
      <c r="S2" s="9"/>
      <c r="T2" s="14" t="s">
        <v>56</v>
      </c>
      <c r="U2" s="15"/>
      <c r="V2" s="15"/>
      <c r="W2" s="15"/>
      <c r="X2" s="9"/>
      <c r="Y2" s="9"/>
      <c r="Z2" s="9"/>
      <c r="AA2" s="9"/>
      <c r="AB2" s="14" t="s">
        <v>60</v>
      </c>
      <c r="AC2" s="15"/>
      <c r="AD2" s="15"/>
      <c r="AE2" s="9"/>
      <c r="AF2" s="9"/>
      <c r="AG2" s="9"/>
      <c r="AH2" s="9"/>
      <c r="AI2" s="9"/>
      <c r="AJ2" s="9"/>
      <c r="AK2" s="9"/>
      <c r="AL2" s="9"/>
      <c r="AM2" s="9"/>
      <c r="AN2" s="9"/>
      <c r="AO2" s="14" t="s">
        <v>66</v>
      </c>
      <c r="AP2" s="15"/>
      <c r="AQ2" s="15"/>
      <c r="AR2" s="15"/>
      <c r="AS2" s="9"/>
      <c r="AT2" s="14" t="s">
        <v>67</v>
      </c>
      <c r="AU2" s="14"/>
      <c r="AV2" s="39"/>
      <c r="AW2" s="15"/>
      <c r="AX2" s="15"/>
      <c r="AY2" s="15"/>
      <c r="AZ2" s="9"/>
      <c r="BA2" s="9"/>
      <c r="BB2" s="9"/>
      <c r="BC2" s="9"/>
      <c r="BD2" s="14" t="s">
        <v>70</v>
      </c>
      <c r="BE2" s="40"/>
      <c r="BF2" s="40"/>
      <c r="BG2" s="40"/>
      <c r="BH2" s="9"/>
      <c r="BI2" s="9"/>
      <c r="BJ2" s="9"/>
      <c r="BK2" s="9"/>
      <c r="BL2" s="9"/>
      <c r="BM2" s="9"/>
      <c r="BN2" s="14" t="s">
        <v>71</v>
      </c>
      <c r="BO2" s="15"/>
      <c r="BP2" s="15"/>
      <c r="BQ2" s="9"/>
      <c r="BR2" s="9"/>
      <c r="BS2" s="9"/>
      <c r="BT2" s="9"/>
      <c r="BU2" s="9"/>
      <c r="BV2" s="14" t="s">
        <v>57</v>
      </c>
      <c r="BW2" s="15"/>
      <c r="BX2" s="15"/>
      <c r="BY2" s="9"/>
      <c r="BZ2" s="9"/>
      <c r="CA2" s="9"/>
      <c r="CB2" s="14" t="s">
        <v>75</v>
      </c>
    </row>
    <row r="3" spans="1:80" ht="22.5" customHeight="1" thickBot="1">
      <c r="A3" s="41"/>
      <c r="B3" s="42" t="s">
        <v>54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5" t="s">
        <v>0</v>
      </c>
      <c r="O3" s="46"/>
      <c r="P3" s="46"/>
      <c r="Q3" s="46"/>
      <c r="R3" s="46"/>
      <c r="S3" s="46"/>
      <c r="T3" s="47"/>
      <c r="U3" s="33" t="s">
        <v>54</v>
      </c>
      <c r="V3" s="46"/>
      <c r="W3" s="46"/>
      <c r="X3" s="46"/>
      <c r="Y3" s="46"/>
      <c r="Z3" s="46"/>
      <c r="AA3" s="46"/>
      <c r="AB3" s="47"/>
      <c r="AC3" s="33" t="s">
        <v>0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  <c r="AP3" s="33" t="s">
        <v>0</v>
      </c>
      <c r="AQ3" s="46"/>
      <c r="AR3" s="46"/>
      <c r="AS3" s="46"/>
      <c r="AT3" s="47"/>
      <c r="AU3" s="48"/>
      <c r="AV3" s="49" t="s">
        <v>94</v>
      </c>
      <c r="AW3" s="33" t="s">
        <v>54</v>
      </c>
      <c r="AX3" s="46"/>
      <c r="AY3" s="46"/>
      <c r="AZ3" s="46"/>
      <c r="BA3" s="46"/>
      <c r="BB3" s="46"/>
      <c r="BC3" s="46"/>
      <c r="BD3" s="47"/>
      <c r="BE3" s="50" t="s">
        <v>0</v>
      </c>
      <c r="BF3" s="43"/>
      <c r="BG3" s="43"/>
      <c r="BH3" s="43"/>
      <c r="BI3" s="43"/>
      <c r="BJ3" s="43"/>
      <c r="BK3" s="43"/>
      <c r="BL3" s="43"/>
      <c r="BM3" s="43"/>
      <c r="BN3" s="44"/>
      <c r="BO3" s="45" t="s">
        <v>0</v>
      </c>
      <c r="BP3" s="46"/>
      <c r="BQ3" s="46"/>
      <c r="BR3" s="46"/>
      <c r="BS3" s="46"/>
      <c r="BT3" s="46"/>
      <c r="BU3" s="46"/>
      <c r="BV3" s="47"/>
      <c r="BW3" s="51" t="s">
        <v>54</v>
      </c>
      <c r="BX3" s="46"/>
      <c r="BY3" s="46"/>
      <c r="BZ3" s="52"/>
      <c r="CA3" s="46"/>
      <c r="CB3" s="53"/>
    </row>
    <row r="4" spans="1:80" ht="22.5" customHeight="1" thickBot="1" thickTop="1">
      <c r="A4" s="48"/>
      <c r="B4" s="42" t="s">
        <v>53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54" t="s">
        <v>1</v>
      </c>
      <c r="O4" s="55"/>
      <c r="P4" s="55"/>
      <c r="Q4" s="55"/>
      <c r="R4" s="55"/>
      <c r="S4" s="55"/>
      <c r="T4" s="56"/>
      <c r="U4" s="34" t="s">
        <v>53</v>
      </c>
      <c r="V4" s="55"/>
      <c r="W4" s="55"/>
      <c r="X4" s="55"/>
      <c r="Y4" s="55"/>
      <c r="Z4" s="55"/>
      <c r="AA4" s="55"/>
      <c r="AB4" s="56"/>
      <c r="AC4" s="34" t="s">
        <v>1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34" t="s">
        <v>1</v>
      </c>
      <c r="AQ4" s="55"/>
      <c r="AR4" s="55"/>
      <c r="AS4" s="55"/>
      <c r="AT4" s="57"/>
      <c r="AU4" s="58"/>
      <c r="AV4" s="59" t="s">
        <v>92</v>
      </c>
      <c r="AW4" s="34" t="s">
        <v>69</v>
      </c>
      <c r="AX4" s="55"/>
      <c r="AY4" s="55"/>
      <c r="AZ4" s="55"/>
      <c r="BA4" s="55"/>
      <c r="BB4" s="55"/>
      <c r="BC4" s="55"/>
      <c r="BD4" s="56"/>
      <c r="BE4" s="50" t="s">
        <v>21</v>
      </c>
      <c r="BF4" s="43"/>
      <c r="BG4" s="43"/>
      <c r="BH4" s="43"/>
      <c r="BI4" s="43"/>
      <c r="BJ4" s="43"/>
      <c r="BK4" s="43"/>
      <c r="BL4" s="43"/>
      <c r="BM4" s="43"/>
      <c r="BN4" s="44"/>
      <c r="BO4" s="54" t="s">
        <v>21</v>
      </c>
      <c r="BP4" s="55"/>
      <c r="BQ4" s="55"/>
      <c r="BR4" s="55"/>
      <c r="BS4" s="55"/>
      <c r="BT4" s="55"/>
      <c r="BU4" s="55"/>
      <c r="BV4" s="60"/>
      <c r="BW4" s="61"/>
      <c r="BX4" s="9"/>
      <c r="BY4" s="28" t="s">
        <v>90</v>
      </c>
      <c r="BZ4" s="61"/>
      <c r="CA4" s="9"/>
      <c r="CB4" s="61"/>
    </row>
    <row r="5" spans="1:80" ht="22.5" customHeight="1" thickTop="1">
      <c r="A5" s="59" t="s">
        <v>103</v>
      </c>
      <c r="B5" s="62" t="s">
        <v>76</v>
      </c>
      <c r="C5" s="9"/>
      <c r="D5" s="1" t="s">
        <v>51</v>
      </c>
      <c r="E5" s="10"/>
      <c r="F5" s="10"/>
      <c r="G5" s="10"/>
      <c r="H5" s="10"/>
      <c r="I5" s="10"/>
      <c r="J5" s="10"/>
      <c r="K5" s="10"/>
      <c r="L5" s="35"/>
      <c r="M5" s="36"/>
      <c r="N5" s="62" t="s">
        <v>55</v>
      </c>
      <c r="O5" s="63"/>
      <c r="P5" s="1" t="s">
        <v>79</v>
      </c>
      <c r="Q5" s="10"/>
      <c r="R5" s="10"/>
      <c r="S5" s="10"/>
      <c r="T5" s="63"/>
      <c r="U5" s="1" t="s">
        <v>4</v>
      </c>
      <c r="V5" s="10"/>
      <c r="W5" s="10"/>
      <c r="X5" s="1" t="s">
        <v>59</v>
      </c>
      <c r="Y5" s="10"/>
      <c r="Z5" s="10"/>
      <c r="AA5" s="10"/>
      <c r="AB5" s="63"/>
      <c r="AC5" s="1" t="s">
        <v>61</v>
      </c>
      <c r="AD5" s="10"/>
      <c r="AE5" s="10"/>
      <c r="AF5" s="10"/>
      <c r="AG5" s="10"/>
      <c r="AH5" s="10"/>
      <c r="AI5" s="10"/>
      <c r="AJ5" s="10"/>
      <c r="AK5" s="10"/>
      <c r="AL5" s="9"/>
      <c r="AM5" s="9"/>
      <c r="AN5" s="9"/>
      <c r="AO5" s="64"/>
      <c r="AP5" s="1" t="s">
        <v>22</v>
      </c>
      <c r="AQ5" s="10"/>
      <c r="AR5" s="10"/>
      <c r="AS5" s="10"/>
      <c r="AT5" s="61"/>
      <c r="AU5" s="64"/>
      <c r="AV5" s="59" t="s">
        <v>93</v>
      </c>
      <c r="AW5" s="1" t="s">
        <v>86</v>
      </c>
      <c r="AX5" s="10"/>
      <c r="AY5" s="1" t="s">
        <v>2</v>
      </c>
      <c r="AZ5" s="10"/>
      <c r="BA5" s="10"/>
      <c r="BB5" s="10"/>
      <c r="BC5" s="1" t="s">
        <v>3</v>
      </c>
      <c r="BD5" s="63"/>
      <c r="BE5" s="62" t="s">
        <v>79</v>
      </c>
      <c r="BF5" s="9"/>
      <c r="BG5" s="65"/>
      <c r="BH5" s="1" t="s">
        <v>4</v>
      </c>
      <c r="BI5" s="10"/>
      <c r="BJ5" s="10"/>
      <c r="BK5" s="1" t="s">
        <v>5</v>
      </c>
      <c r="BL5" s="10"/>
      <c r="BM5" s="10"/>
      <c r="BN5" s="64"/>
      <c r="BO5" s="1" t="s">
        <v>6</v>
      </c>
      <c r="BP5" s="10"/>
      <c r="BQ5" s="10"/>
      <c r="BR5" s="9"/>
      <c r="BS5" s="9"/>
      <c r="BT5" s="9"/>
      <c r="BU5" s="9"/>
      <c r="BV5" s="61"/>
      <c r="BW5" s="66" t="s">
        <v>109</v>
      </c>
      <c r="BX5" s="62" t="s">
        <v>48</v>
      </c>
      <c r="BY5" s="67" t="s">
        <v>91</v>
      </c>
      <c r="BZ5" s="66" t="s">
        <v>111</v>
      </c>
      <c r="CA5" s="68" t="s">
        <v>23</v>
      </c>
      <c r="CB5" s="66" t="s">
        <v>74</v>
      </c>
    </row>
    <row r="6" spans="1:80" ht="22.5" customHeight="1">
      <c r="A6" s="48"/>
      <c r="B6" s="9"/>
      <c r="C6" s="69" t="s">
        <v>76</v>
      </c>
      <c r="D6" s="11"/>
      <c r="E6" s="1" t="s">
        <v>52</v>
      </c>
      <c r="F6" s="1" t="s">
        <v>8</v>
      </c>
      <c r="G6" s="1" t="s">
        <v>9</v>
      </c>
      <c r="H6" s="1" t="s">
        <v>10</v>
      </c>
      <c r="I6" s="10"/>
      <c r="J6" s="10"/>
      <c r="K6" s="10"/>
      <c r="L6" s="69" t="s">
        <v>77</v>
      </c>
      <c r="M6" s="70" t="s">
        <v>118</v>
      </c>
      <c r="N6" s="9"/>
      <c r="O6" s="71" t="s">
        <v>55</v>
      </c>
      <c r="P6" s="9"/>
      <c r="Q6" s="1" t="s">
        <v>80</v>
      </c>
      <c r="R6" s="1" t="s">
        <v>81</v>
      </c>
      <c r="S6" s="1" t="s">
        <v>82</v>
      </c>
      <c r="T6" s="71" t="s">
        <v>83</v>
      </c>
      <c r="U6" s="11"/>
      <c r="V6" s="1" t="s">
        <v>84</v>
      </c>
      <c r="W6" s="1" t="s">
        <v>85</v>
      </c>
      <c r="X6" s="11"/>
      <c r="Y6" s="1" t="s">
        <v>11</v>
      </c>
      <c r="Z6" s="1" t="s">
        <v>12</v>
      </c>
      <c r="AA6" s="72" t="s">
        <v>95</v>
      </c>
      <c r="AB6" s="71" t="s">
        <v>13</v>
      </c>
      <c r="AC6" s="11"/>
      <c r="AD6" s="1" t="s">
        <v>62</v>
      </c>
      <c r="AE6" s="10"/>
      <c r="AF6" s="10"/>
      <c r="AG6" s="10"/>
      <c r="AH6" s="1" t="s">
        <v>63</v>
      </c>
      <c r="AI6" s="10"/>
      <c r="AJ6" s="10"/>
      <c r="AK6" s="10"/>
      <c r="AL6" s="73" t="s">
        <v>102</v>
      </c>
      <c r="AM6" s="2"/>
      <c r="AN6" s="2"/>
      <c r="AO6" s="3"/>
      <c r="AP6" s="11"/>
      <c r="AQ6" s="1" t="s">
        <v>24</v>
      </c>
      <c r="AR6" s="1" t="s">
        <v>25</v>
      </c>
      <c r="AS6" s="1" t="s">
        <v>26</v>
      </c>
      <c r="AT6" s="66" t="s">
        <v>104</v>
      </c>
      <c r="AU6" s="74"/>
      <c r="AV6" s="75" t="s">
        <v>114</v>
      </c>
      <c r="AW6" s="11"/>
      <c r="AX6" s="1" t="s">
        <v>87</v>
      </c>
      <c r="AY6" s="11"/>
      <c r="AZ6" s="1" t="s">
        <v>7</v>
      </c>
      <c r="BA6" s="1" t="s">
        <v>8</v>
      </c>
      <c r="BB6" s="1" t="s">
        <v>10</v>
      </c>
      <c r="BC6" s="11"/>
      <c r="BD6" s="71" t="s">
        <v>3</v>
      </c>
      <c r="BE6" s="9"/>
      <c r="BF6" s="69" t="s">
        <v>81</v>
      </c>
      <c r="BG6" s="76" t="s">
        <v>88</v>
      </c>
      <c r="BH6" s="11"/>
      <c r="BI6" s="1" t="s">
        <v>84</v>
      </c>
      <c r="BJ6" s="1" t="s">
        <v>85</v>
      </c>
      <c r="BK6" s="11"/>
      <c r="BL6" s="1" t="s">
        <v>89</v>
      </c>
      <c r="BM6" s="72" t="s">
        <v>96</v>
      </c>
      <c r="BN6" s="69" t="s">
        <v>13</v>
      </c>
      <c r="BO6" s="11"/>
      <c r="BP6" s="1" t="s">
        <v>62</v>
      </c>
      <c r="BQ6" s="1" t="s">
        <v>63</v>
      </c>
      <c r="BR6" s="77" t="s">
        <v>102</v>
      </c>
      <c r="BS6" s="4"/>
      <c r="BT6" s="2"/>
      <c r="BU6" s="2"/>
      <c r="BV6" s="66" t="s">
        <v>105</v>
      </c>
      <c r="BW6" s="66"/>
      <c r="BX6" s="68" t="s">
        <v>113</v>
      </c>
      <c r="BY6" s="32" t="s">
        <v>116</v>
      </c>
      <c r="BZ6" s="78"/>
      <c r="CA6" s="68" t="s">
        <v>110</v>
      </c>
      <c r="CB6" s="78"/>
    </row>
    <row r="7" spans="1:80" ht="22.5" customHeight="1">
      <c r="A7" s="79"/>
      <c r="B7" s="9"/>
      <c r="C7" s="80"/>
      <c r="D7" s="11"/>
      <c r="E7" s="11"/>
      <c r="F7" s="11"/>
      <c r="G7" s="11"/>
      <c r="H7" s="11"/>
      <c r="I7" s="1" t="s">
        <v>97</v>
      </c>
      <c r="J7" s="1" t="s">
        <v>14</v>
      </c>
      <c r="K7" s="1" t="s">
        <v>15</v>
      </c>
      <c r="L7" s="81" t="s">
        <v>78</v>
      </c>
      <c r="M7" s="82" t="s">
        <v>119</v>
      </c>
      <c r="N7" s="9"/>
      <c r="O7" s="83"/>
      <c r="P7" s="9"/>
      <c r="Q7" s="11"/>
      <c r="R7" s="11"/>
      <c r="S7" s="11"/>
      <c r="T7" s="83"/>
      <c r="U7" s="11"/>
      <c r="V7" s="11"/>
      <c r="W7" s="11"/>
      <c r="X7" s="11"/>
      <c r="Y7" s="11"/>
      <c r="Z7" s="11"/>
      <c r="AA7" s="11"/>
      <c r="AB7" s="83"/>
      <c r="AC7" s="11"/>
      <c r="AD7" s="11"/>
      <c r="AE7" s="1" t="s">
        <v>16</v>
      </c>
      <c r="AF7" s="1" t="s">
        <v>17</v>
      </c>
      <c r="AG7" s="1" t="s">
        <v>18</v>
      </c>
      <c r="AH7" s="11"/>
      <c r="AI7" s="1" t="s">
        <v>64</v>
      </c>
      <c r="AJ7" s="1" t="s">
        <v>65</v>
      </c>
      <c r="AK7" s="1" t="s">
        <v>18</v>
      </c>
      <c r="AL7" s="84"/>
      <c r="AM7" s="85" t="s">
        <v>98</v>
      </c>
      <c r="AN7" s="86" t="s">
        <v>99</v>
      </c>
      <c r="AO7" s="87" t="s">
        <v>100</v>
      </c>
      <c r="AP7" s="11"/>
      <c r="AQ7" s="11"/>
      <c r="AR7" s="11"/>
      <c r="AS7" s="11"/>
      <c r="AT7" s="88" t="s">
        <v>68</v>
      </c>
      <c r="AU7" s="89"/>
      <c r="AV7" s="90" t="s">
        <v>115</v>
      </c>
      <c r="AW7" s="11"/>
      <c r="AX7" s="11"/>
      <c r="AY7" s="11"/>
      <c r="AZ7" s="11"/>
      <c r="BA7" s="11"/>
      <c r="BB7" s="11"/>
      <c r="BC7" s="11"/>
      <c r="BD7" s="83"/>
      <c r="BE7" s="9"/>
      <c r="BF7" s="80"/>
      <c r="BG7" s="64"/>
      <c r="BH7" s="11"/>
      <c r="BI7" s="11"/>
      <c r="BJ7" s="11"/>
      <c r="BK7" s="11"/>
      <c r="BL7" s="11"/>
      <c r="BM7" s="11"/>
      <c r="BN7" s="80"/>
      <c r="BO7" s="11"/>
      <c r="BP7" s="11"/>
      <c r="BQ7" s="11"/>
      <c r="BR7" s="30"/>
      <c r="BS7" s="85" t="s">
        <v>98</v>
      </c>
      <c r="BT7" s="69" t="s">
        <v>101</v>
      </c>
      <c r="BU7" s="2" t="s">
        <v>100</v>
      </c>
      <c r="BV7" s="88" t="s">
        <v>58</v>
      </c>
      <c r="BW7" s="88" t="s">
        <v>106</v>
      </c>
      <c r="BX7" s="14" t="s">
        <v>72</v>
      </c>
      <c r="BY7" s="91" t="s">
        <v>117</v>
      </c>
      <c r="BZ7" s="92" t="s">
        <v>107</v>
      </c>
      <c r="CA7" s="14" t="s">
        <v>73</v>
      </c>
      <c r="CB7" s="88" t="s">
        <v>108</v>
      </c>
    </row>
    <row r="8" spans="1:80" ht="22.5" customHeight="1">
      <c r="A8" s="93" t="s">
        <v>49</v>
      </c>
      <c r="B8" s="94">
        <f aca="true" t="shared" si="0" ref="B8:B30">C8</f>
        <v>5020487</v>
      </c>
      <c r="C8" s="16">
        <v>5020487</v>
      </c>
      <c r="D8" s="29">
        <f>SUM(E8,F8,G8,H8,L8,M8)</f>
        <v>4871934</v>
      </c>
      <c r="E8" s="95">
        <v>982404</v>
      </c>
      <c r="F8" s="95">
        <v>874021</v>
      </c>
      <c r="G8" s="95">
        <v>262885</v>
      </c>
      <c r="H8" s="29">
        <f>SUM(I8:K8)</f>
        <v>2081107</v>
      </c>
      <c r="I8" s="96">
        <v>1201000</v>
      </c>
      <c r="J8" s="96">
        <v>823984</v>
      </c>
      <c r="K8" s="96">
        <v>56123</v>
      </c>
      <c r="L8" s="16">
        <v>306143</v>
      </c>
      <c r="M8" s="16">
        <v>365374</v>
      </c>
      <c r="N8" s="97">
        <f aca="true" t="shared" si="1" ref="N8:N30">O8</f>
        <v>1040106</v>
      </c>
      <c r="O8" s="96">
        <v>1040106</v>
      </c>
      <c r="P8" s="29">
        <f>SUM(Q8:T8)</f>
        <v>1413206</v>
      </c>
      <c r="Q8" s="96">
        <v>102618</v>
      </c>
      <c r="R8" s="96">
        <v>250829</v>
      </c>
      <c r="S8" s="96">
        <v>471788</v>
      </c>
      <c r="T8" s="16">
        <v>587971</v>
      </c>
      <c r="U8" s="29">
        <f aca="true" t="shared" si="2" ref="U8:U30">SUM(V8:W8)</f>
        <v>710880</v>
      </c>
      <c r="V8" s="96">
        <v>97149</v>
      </c>
      <c r="W8" s="96">
        <v>613731</v>
      </c>
      <c r="X8" s="29">
        <f aca="true" t="shared" si="3" ref="X8:X30">SUM(Y8:AB8)</f>
        <v>1183799</v>
      </c>
      <c r="Y8" s="96">
        <v>444189</v>
      </c>
      <c r="Z8" s="96">
        <v>124273</v>
      </c>
      <c r="AA8" s="96">
        <v>307168</v>
      </c>
      <c r="AB8" s="16">
        <v>308169</v>
      </c>
      <c r="AC8" s="29">
        <f aca="true" t="shared" si="4" ref="AC8:AC30">AD8+AH8+AL8</f>
        <v>2743009</v>
      </c>
      <c r="AD8" s="29">
        <f aca="true" t="shared" si="5" ref="AD8:AD30">SUM(AE8:AG8)</f>
        <v>764879</v>
      </c>
      <c r="AE8" s="16">
        <v>56186</v>
      </c>
      <c r="AF8" s="16">
        <v>102907</v>
      </c>
      <c r="AG8" s="16">
        <v>605786</v>
      </c>
      <c r="AH8" s="29">
        <f aca="true" t="shared" si="6" ref="AH8:AH30">SUM(AI8:AK8)</f>
        <v>340587</v>
      </c>
      <c r="AI8" s="16">
        <v>27021</v>
      </c>
      <c r="AJ8" s="16">
        <v>51213</v>
      </c>
      <c r="AK8" s="16">
        <v>262353</v>
      </c>
      <c r="AL8" s="98">
        <f aca="true" t="shared" si="7" ref="AL8:AL30">SUM(AM8:AO8)</f>
        <v>1637543</v>
      </c>
      <c r="AM8" s="16">
        <v>403729</v>
      </c>
      <c r="AN8" s="16">
        <v>340991</v>
      </c>
      <c r="AO8" s="16">
        <v>892823</v>
      </c>
      <c r="AP8" s="29">
        <f aca="true" t="shared" si="8" ref="AP8:AP30">SUM(AQ8:AS8)</f>
        <v>3773659</v>
      </c>
      <c r="AQ8" s="16">
        <v>0</v>
      </c>
      <c r="AR8" s="99">
        <v>1850180</v>
      </c>
      <c r="AS8" s="100">
        <v>1923479</v>
      </c>
      <c r="AT8" s="101">
        <f>B8+D8+N8+P8+U8+X8+AC8+AP8</f>
        <v>20757080</v>
      </c>
      <c r="AU8" s="102"/>
      <c r="AV8" s="103">
        <f>B8+D8+N8+P8+U8+X8+AC8</f>
        <v>16983421</v>
      </c>
      <c r="AW8" s="29">
        <f aca="true" t="shared" si="9" ref="AW8:AW30">AX8</f>
        <v>706877</v>
      </c>
      <c r="AX8" s="16">
        <v>706877</v>
      </c>
      <c r="AY8" s="29">
        <f>SUM(AZ8:BB8)</f>
        <v>203720</v>
      </c>
      <c r="AZ8" s="104">
        <v>17989</v>
      </c>
      <c r="BA8" s="104">
        <v>173612</v>
      </c>
      <c r="BB8" s="105">
        <v>12119</v>
      </c>
      <c r="BC8" s="29">
        <f>BD8</f>
        <v>117434</v>
      </c>
      <c r="BD8" s="104">
        <v>117434</v>
      </c>
      <c r="BE8" s="97">
        <f>SUM(BF8:BG8)</f>
        <v>347564</v>
      </c>
      <c r="BF8" s="16">
        <v>233439</v>
      </c>
      <c r="BG8" s="106">
        <v>114125</v>
      </c>
      <c r="BH8" s="29">
        <f aca="true" t="shared" si="10" ref="BH8:BH30">BI8+BJ8</f>
        <v>538181</v>
      </c>
      <c r="BI8" s="96">
        <v>168086</v>
      </c>
      <c r="BJ8" s="96">
        <v>370095</v>
      </c>
      <c r="BK8" s="29">
        <f>SUM(BL8:BN8)</f>
        <v>1215671</v>
      </c>
      <c r="BL8" s="16">
        <v>367032</v>
      </c>
      <c r="BM8" s="16">
        <v>497825</v>
      </c>
      <c r="BN8" s="16">
        <v>350814</v>
      </c>
      <c r="BO8" s="29">
        <f>BP8+BQ8+BR8</f>
        <v>860182</v>
      </c>
      <c r="BP8" s="16">
        <v>194314</v>
      </c>
      <c r="BQ8" s="96">
        <v>113474</v>
      </c>
      <c r="BR8" s="98">
        <f>SUM(BS8:BU8)</f>
        <v>552394</v>
      </c>
      <c r="BS8" s="16">
        <v>0</v>
      </c>
      <c r="BT8" s="16">
        <v>0</v>
      </c>
      <c r="BU8" s="107">
        <v>552394</v>
      </c>
      <c r="BV8" s="101">
        <f>AW8+AY8+BC8+BE8+BH8+BK8+BO8</f>
        <v>3989629</v>
      </c>
      <c r="BW8" s="101">
        <f>AT8+BV8</f>
        <v>24746709</v>
      </c>
      <c r="BX8" s="108"/>
      <c r="BY8" s="31"/>
      <c r="BZ8" s="101">
        <f aca="true" t="shared" si="11" ref="BZ8:BZ30">SUM(BW8:BY8)</f>
        <v>24746709</v>
      </c>
      <c r="CA8" s="106">
        <v>0</v>
      </c>
      <c r="CB8" s="101">
        <f aca="true" t="shared" si="12" ref="CB8:CB30">BZ8+CA8</f>
        <v>24746709</v>
      </c>
    </row>
    <row r="9" spans="1:80" ht="22.5" customHeight="1">
      <c r="A9" s="109" t="s">
        <v>27</v>
      </c>
      <c r="B9" s="110">
        <f t="shared" si="0"/>
        <v>5862215</v>
      </c>
      <c r="C9" s="111">
        <v>5862215</v>
      </c>
      <c r="D9" s="12">
        <f aca="true" t="shared" si="13" ref="D9:D30">SUM(E9,F9,G9,H9,L9,M9)</f>
        <v>9232423</v>
      </c>
      <c r="E9" s="112">
        <v>1682922</v>
      </c>
      <c r="F9" s="112">
        <v>1400271</v>
      </c>
      <c r="G9" s="112">
        <v>511827</v>
      </c>
      <c r="H9" s="12">
        <f aca="true" t="shared" si="14" ref="H9:H30">SUM(I9:K9)</f>
        <v>4365331</v>
      </c>
      <c r="I9" s="5">
        <v>1949077</v>
      </c>
      <c r="J9" s="5">
        <v>2109541</v>
      </c>
      <c r="K9" s="5">
        <v>306713</v>
      </c>
      <c r="L9" s="111">
        <v>588330</v>
      </c>
      <c r="M9" s="111">
        <v>683742</v>
      </c>
      <c r="N9" s="113">
        <f t="shared" si="1"/>
        <v>1469153</v>
      </c>
      <c r="O9" s="5">
        <v>1469153</v>
      </c>
      <c r="P9" s="29">
        <f aca="true" t="shared" si="15" ref="P9:P30">SUM(Q9:T9)</f>
        <v>1891581</v>
      </c>
      <c r="Q9" s="5">
        <v>122031</v>
      </c>
      <c r="R9" s="5">
        <v>297713</v>
      </c>
      <c r="S9" s="5">
        <v>613221</v>
      </c>
      <c r="T9" s="111">
        <v>858616</v>
      </c>
      <c r="U9" s="12">
        <f t="shared" si="2"/>
        <v>976352</v>
      </c>
      <c r="V9" s="5">
        <v>102795</v>
      </c>
      <c r="W9" s="5">
        <v>873557</v>
      </c>
      <c r="X9" s="12">
        <f t="shared" si="3"/>
        <v>1594361</v>
      </c>
      <c r="Y9" s="5">
        <v>573234</v>
      </c>
      <c r="Z9" s="5">
        <v>182944</v>
      </c>
      <c r="AA9" s="5">
        <v>326544</v>
      </c>
      <c r="AB9" s="111">
        <v>511639</v>
      </c>
      <c r="AC9" s="12">
        <f t="shared" si="4"/>
        <v>4559049</v>
      </c>
      <c r="AD9" s="12">
        <f t="shared" si="5"/>
        <v>1675123</v>
      </c>
      <c r="AE9" s="16">
        <v>135438</v>
      </c>
      <c r="AF9" s="16">
        <v>179323</v>
      </c>
      <c r="AG9" s="16">
        <v>1360362</v>
      </c>
      <c r="AH9" s="12">
        <f t="shared" si="6"/>
        <v>470870</v>
      </c>
      <c r="AI9" s="16">
        <v>62235</v>
      </c>
      <c r="AJ9" s="16">
        <v>63628</v>
      </c>
      <c r="AK9" s="16">
        <v>345007</v>
      </c>
      <c r="AL9" s="98">
        <f t="shared" si="7"/>
        <v>2413056</v>
      </c>
      <c r="AM9" s="16">
        <v>429263</v>
      </c>
      <c r="AN9" s="16">
        <v>713950</v>
      </c>
      <c r="AO9" s="16">
        <v>1269843</v>
      </c>
      <c r="AP9" s="12">
        <f t="shared" si="8"/>
        <v>5041358</v>
      </c>
      <c r="AQ9" s="16">
        <v>87056</v>
      </c>
      <c r="AR9" s="99">
        <v>2617812</v>
      </c>
      <c r="AS9" s="100">
        <v>2336490</v>
      </c>
      <c r="AT9" s="114">
        <f>B9+D9+N9+P9+U9+X9+AC9+AP9</f>
        <v>30626492</v>
      </c>
      <c r="AU9" s="102"/>
      <c r="AV9" s="103">
        <f>B9+D9+N9+P9+U9+X9+AC9</f>
        <v>25585134</v>
      </c>
      <c r="AW9" s="12">
        <f t="shared" si="9"/>
        <v>627011</v>
      </c>
      <c r="AX9" s="111">
        <v>627011</v>
      </c>
      <c r="AY9" s="12">
        <f aca="true" t="shared" si="16" ref="AY9:AY30">SUM(AZ9:BB9)</f>
        <v>215980</v>
      </c>
      <c r="AZ9" s="104">
        <v>38569</v>
      </c>
      <c r="BA9" s="104">
        <v>152447</v>
      </c>
      <c r="BB9" s="105">
        <v>24964</v>
      </c>
      <c r="BC9" s="12">
        <f aca="true" t="shared" si="17" ref="BC9:BC30">BD9</f>
        <v>103924</v>
      </c>
      <c r="BD9" s="104">
        <v>103924</v>
      </c>
      <c r="BE9" s="97">
        <f aca="true" t="shared" si="18" ref="BE9:BE30">SUM(BF9:BG9)</f>
        <v>277469</v>
      </c>
      <c r="BF9" s="111">
        <v>741</v>
      </c>
      <c r="BG9" s="115">
        <v>276728</v>
      </c>
      <c r="BH9" s="12">
        <f t="shared" si="10"/>
        <v>476516</v>
      </c>
      <c r="BI9" s="5">
        <v>149107</v>
      </c>
      <c r="BJ9" s="5">
        <v>327409</v>
      </c>
      <c r="BK9" s="12">
        <f aca="true" t="shared" si="19" ref="BK9:BK31">SUM(BL9:BN9)</f>
        <v>1567191</v>
      </c>
      <c r="BL9" s="111">
        <v>120604</v>
      </c>
      <c r="BM9" s="111">
        <v>703446</v>
      </c>
      <c r="BN9" s="111">
        <v>743141</v>
      </c>
      <c r="BO9" s="12">
        <f>BP9+BQ9+BR9</f>
        <v>1125600</v>
      </c>
      <c r="BP9" s="111">
        <v>372700</v>
      </c>
      <c r="BQ9" s="5">
        <v>134739</v>
      </c>
      <c r="BR9" s="116">
        <f aca="true" t="shared" si="20" ref="BR9:BR30">SUM(BS9:BU9)</f>
        <v>618161</v>
      </c>
      <c r="BS9" s="111">
        <v>0</v>
      </c>
      <c r="BT9" s="111">
        <v>0</v>
      </c>
      <c r="BU9" s="117">
        <v>618161</v>
      </c>
      <c r="BV9" s="118">
        <f>AW9+AY9+BC9+BE9+BH9+BK9+BO9</f>
        <v>4393691</v>
      </c>
      <c r="BW9" s="114">
        <f>AT9+BV9</f>
        <v>35020183</v>
      </c>
      <c r="BX9" s="119"/>
      <c r="BY9" s="17"/>
      <c r="BZ9" s="114">
        <f t="shared" si="11"/>
        <v>35020183</v>
      </c>
      <c r="CA9" s="115">
        <v>0</v>
      </c>
      <c r="CB9" s="114">
        <f t="shared" si="12"/>
        <v>35020183</v>
      </c>
    </row>
    <row r="10" spans="1:80" ht="22.5" customHeight="1">
      <c r="A10" s="109" t="s">
        <v>19</v>
      </c>
      <c r="B10" s="110">
        <f t="shared" si="0"/>
        <v>7436923</v>
      </c>
      <c r="C10" s="111">
        <v>7436923</v>
      </c>
      <c r="D10" s="12">
        <f t="shared" si="13"/>
        <v>14030242</v>
      </c>
      <c r="E10" s="112">
        <v>2712228</v>
      </c>
      <c r="F10" s="112">
        <v>2492163</v>
      </c>
      <c r="G10" s="112">
        <v>960256</v>
      </c>
      <c r="H10" s="12">
        <f t="shared" si="14"/>
        <v>6052475</v>
      </c>
      <c r="I10" s="5">
        <v>3179039</v>
      </c>
      <c r="J10" s="5">
        <v>2632499</v>
      </c>
      <c r="K10" s="5">
        <v>240937</v>
      </c>
      <c r="L10" s="111">
        <v>524458</v>
      </c>
      <c r="M10" s="111">
        <v>1288662</v>
      </c>
      <c r="N10" s="113">
        <f t="shared" si="1"/>
        <v>2095063</v>
      </c>
      <c r="O10" s="5">
        <v>2095063</v>
      </c>
      <c r="P10" s="29">
        <f t="shared" si="15"/>
        <v>2831473</v>
      </c>
      <c r="Q10" s="5">
        <v>150073</v>
      </c>
      <c r="R10" s="5">
        <v>857917</v>
      </c>
      <c r="S10" s="5">
        <v>658856</v>
      </c>
      <c r="T10" s="111">
        <v>1164627</v>
      </c>
      <c r="U10" s="12">
        <f t="shared" si="2"/>
        <v>935566</v>
      </c>
      <c r="V10" s="5">
        <v>158975</v>
      </c>
      <c r="W10" s="5">
        <v>776591</v>
      </c>
      <c r="X10" s="12">
        <f t="shared" si="3"/>
        <v>2009597</v>
      </c>
      <c r="Y10" s="5">
        <v>725518</v>
      </c>
      <c r="Z10" s="5">
        <v>267335</v>
      </c>
      <c r="AA10" s="5">
        <v>375647</v>
      </c>
      <c r="AB10" s="111">
        <v>641097</v>
      </c>
      <c r="AC10" s="12">
        <f t="shared" si="4"/>
        <v>5682395</v>
      </c>
      <c r="AD10" s="12">
        <f t="shared" si="5"/>
        <v>1943991</v>
      </c>
      <c r="AE10" s="16">
        <v>203195</v>
      </c>
      <c r="AF10" s="16">
        <v>241475</v>
      </c>
      <c r="AG10" s="16">
        <v>1499321</v>
      </c>
      <c r="AH10" s="12">
        <f t="shared" si="6"/>
        <v>1035970</v>
      </c>
      <c r="AI10" s="16">
        <v>106124</v>
      </c>
      <c r="AJ10" s="16">
        <v>97770</v>
      </c>
      <c r="AK10" s="16">
        <v>832076</v>
      </c>
      <c r="AL10" s="98">
        <f t="shared" si="7"/>
        <v>2702434</v>
      </c>
      <c r="AM10" s="16">
        <v>455395</v>
      </c>
      <c r="AN10" s="16">
        <v>469751</v>
      </c>
      <c r="AO10" s="16">
        <v>1777288</v>
      </c>
      <c r="AP10" s="12">
        <f t="shared" si="8"/>
        <v>6394646</v>
      </c>
      <c r="AQ10" s="16">
        <v>9251</v>
      </c>
      <c r="AR10" s="99">
        <v>2747536</v>
      </c>
      <c r="AS10" s="100">
        <v>3637859</v>
      </c>
      <c r="AT10" s="114">
        <f>B10+D10+N10+P10+U10+X10+AC10+AP10</f>
        <v>41415905</v>
      </c>
      <c r="AU10" s="102"/>
      <c r="AV10" s="103">
        <f>B10+D10+N10+P10+U10+X10+AC10</f>
        <v>35021259</v>
      </c>
      <c r="AW10" s="12">
        <f t="shared" si="9"/>
        <v>446703</v>
      </c>
      <c r="AX10" s="111">
        <v>446703</v>
      </c>
      <c r="AY10" s="12">
        <f t="shared" si="16"/>
        <v>297492</v>
      </c>
      <c r="AZ10" s="104">
        <v>50251</v>
      </c>
      <c r="BA10" s="104">
        <v>213517</v>
      </c>
      <c r="BB10" s="105">
        <v>33724</v>
      </c>
      <c r="BC10" s="12">
        <f t="shared" si="17"/>
        <v>73390</v>
      </c>
      <c r="BD10" s="104">
        <v>73390</v>
      </c>
      <c r="BE10" s="97">
        <f t="shared" si="18"/>
        <v>512524</v>
      </c>
      <c r="BF10" s="111">
        <v>1368</v>
      </c>
      <c r="BG10" s="115">
        <v>511156</v>
      </c>
      <c r="BH10" s="12">
        <f t="shared" si="10"/>
        <v>337356</v>
      </c>
      <c r="BI10" s="5">
        <v>106221</v>
      </c>
      <c r="BJ10" s="5">
        <v>231135</v>
      </c>
      <c r="BK10" s="12">
        <f t="shared" si="19"/>
        <v>2495508</v>
      </c>
      <c r="BL10" s="111">
        <v>135466</v>
      </c>
      <c r="BM10" s="111">
        <v>702564</v>
      </c>
      <c r="BN10" s="111">
        <v>1657478</v>
      </c>
      <c r="BO10" s="12">
        <f>BP10+BQ10+BR10</f>
        <v>1246995</v>
      </c>
      <c r="BP10" s="111">
        <v>497431</v>
      </c>
      <c r="BQ10" s="5">
        <v>180808</v>
      </c>
      <c r="BR10" s="116">
        <f t="shared" si="20"/>
        <v>568756</v>
      </c>
      <c r="BS10" s="111">
        <v>0</v>
      </c>
      <c r="BT10" s="111">
        <v>0</v>
      </c>
      <c r="BU10" s="117">
        <v>568756</v>
      </c>
      <c r="BV10" s="118">
        <f>AW10+AY10+BC10+BE10+BH10+BK10+BO10</f>
        <v>5409968</v>
      </c>
      <c r="BW10" s="114">
        <f>AT10+BV10</f>
        <v>46825873</v>
      </c>
      <c r="BX10" s="119"/>
      <c r="BY10" s="17"/>
      <c r="BZ10" s="114">
        <f t="shared" si="11"/>
        <v>46825873</v>
      </c>
      <c r="CA10" s="115">
        <v>0</v>
      </c>
      <c r="CB10" s="114">
        <f t="shared" si="12"/>
        <v>46825873</v>
      </c>
    </row>
    <row r="11" spans="1:80" ht="22.5" customHeight="1">
      <c r="A11" s="109" t="s">
        <v>28</v>
      </c>
      <c r="B11" s="110">
        <f t="shared" si="0"/>
        <v>8834827</v>
      </c>
      <c r="C11" s="111">
        <v>8834827</v>
      </c>
      <c r="D11" s="12">
        <f t="shared" si="13"/>
        <v>24812223</v>
      </c>
      <c r="E11" s="112">
        <v>4105822</v>
      </c>
      <c r="F11" s="112">
        <v>4097194</v>
      </c>
      <c r="G11" s="112">
        <v>3537981</v>
      </c>
      <c r="H11" s="12">
        <f t="shared" si="14"/>
        <v>8009187</v>
      </c>
      <c r="I11" s="5">
        <v>3705881</v>
      </c>
      <c r="J11" s="5">
        <v>3460025</v>
      </c>
      <c r="K11" s="5">
        <v>843281</v>
      </c>
      <c r="L11" s="111">
        <v>3021133</v>
      </c>
      <c r="M11" s="111">
        <v>2040906</v>
      </c>
      <c r="N11" s="113">
        <f t="shared" si="1"/>
        <v>2546427</v>
      </c>
      <c r="O11" s="5">
        <v>2546427</v>
      </c>
      <c r="P11" s="29">
        <f t="shared" si="15"/>
        <v>4846169</v>
      </c>
      <c r="Q11" s="5">
        <v>174450</v>
      </c>
      <c r="R11" s="5">
        <v>1890053</v>
      </c>
      <c r="S11" s="5">
        <v>1367735</v>
      </c>
      <c r="T11" s="111">
        <v>1413931</v>
      </c>
      <c r="U11" s="12">
        <f t="shared" si="2"/>
        <v>839186</v>
      </c>
      <c r="V11" s="5">
        <v>118037</v>
      </c>
      <c r="W11" s="5">
        <v>721149</v>
      </c>
      <c r="X11" s="12">
        <f t="shared" si="3"/>
        <v>2217845</v>
      </c>
      <c r="Y11" s="5">
        <v>881125</v>
      </c>
      <c r="Z11" s="5">
        <v>341221</v>
      </c>
      <c r="AA11" s="5">
        <v>415825</v>
      </c>
      <c r="AB11" s="111">
        <v>579674</v>
      </c>
      <c r="AC11" s="12">
        <f t="shared" si="4"/>
        <v>7381178</v>
      </c>
      <c r="AD11" s="12">
        <f t="shared" si="5"/>
        <v>2866033</v>
      </c>
      <c r="AE11" s="16">
        <v>267368</v>
      </c>
      <c r="AF11" s="16">
        <v>312797</v>
      </c>
      <c r="AG11" s="16">
        <v>2285868</v>
      </c>
      <c r="AH11" s="12">
        <f t="shared" si="6"/>
        <v>1238522</v>
      </c>
      <c r="AI11" s="16">
        <v>156621</v>
      </c>
      <c r="AJ11" s="16">
        <v>147430</v>
      </c>
      <c r="AK11" s="16">
        <v>934471</v>
      </c>
      <c r="AL11" s="98">
        <f t="shared" si="7"/>
        <v>3276623</v>
      </c>
      <c r="AM11" s="16">
        <v>482616</v>
      </c>
      <c r="AN11" s="16">
        <v>774223</v>
      </c>
      <c r="AO11" s="16">
        <v>2019784</v>
      </c>
      <c r="AP11" s="12">
        <f t="shared" si="8"/>
        <v>8346067</v>
      </c>
      <c r="AQ11" s="16">
        <v>468382</v>
      </c>
      <c r="AR11" s="99">
        <v>3452099</v>
      </c>
      <c r="AS11" s="100">
        <v>4425586</v>
      </c>
      <c r="AT11" s="114">
        <f>B11+D11+N11+P11+U11+X11+AC11+AP11</f>
        <v>59823922</v>
      </c>
      <c r="AU11" s="102"/>
      <c r="AV11" s="103">
        <f>B11+D11+N11+P11+U11+X11+AC11</f>
        <v>51477855</v>
      </c>
      <c r="AW11" s="12">
        <f t="shared" si="9"/>
        <v>429266</v>
      </c>
      <c r="AX11" s="111">
        <v>429266</v>
      </c>
      <c r="AY11" s="12">
        <f t="shared" si="16"/>
        <v>446461</v>
      </c>
      <c r="AZ11" s="104">
        <v>67434</v>
      </c>
      <c r="BA11" s="104">
        <v>344859</v>
      </c>
      <c r="BB11" s="105">
        <v>34168</v>
      </c>
      <c r="BC11" s="12">
        <f t="shared" si="17"/>
        <v>70436</v>
      </c>
      <c r="BD11" s="104">
        <v>70436</v>
      </c>
      <c r="BE11" s="97">
        <f t="shared" si="18"/>
        <v>717546</v>
      </c>
      <c r="BF11" s="111">
        <v>1915</v>
      </c>
      <c r="BG11" s="115">
        <v>715631</v>
      </c>
      <c r="BH11" s="12">
        <f t="shared" si="10"/>
        <v>323632</v>
      </c>
      <c r="BI11" s="5">
        <v>102096</v>
      </c>
      <c r="BJ11" s="5">
        <v>221536</v>
      </c>
      <c r="BK11" s="12">
        <f t="shared" si="19"/>
        <v>2929779</v>
      </c>
      <c r="BL11" s="111">
        <v>279432</v>
      </c>
      <c r="BM11" s="111">
        <v>439828</v>
      </c>
      <c r="BN11" s="111">
        <v>2210519</v>
      </c>
      <c r="BO11" s="12">
        <f>BP11+BQ11+BR11</f>
        <v>1637889</v>
      </c>
      <c r="BP11" s="111">
        <v>657236</v>
      </c>
      <c r="BQ11" s="5">
        <v>324463</v>
      </c>
      <c r="BR11" s="116">
        <f t="shared" si="20"/>
        <v>656190</v>
      </c>
      <c r="BS11" s="111">
        <v>0</v>
      </c>
      <c r="BT11" s="111">
        <v>0</v>
      </c>
      <c r="BU11" s="117">
        <v>656190</v>
      </c>
      <c r="BV11" s="118">
        <f>AW11+AY11+BC11+BE11+BH11+BK11+BO11</f>
        <v>6555009</v>
      </c>
      <c r="BW11" s="114">
        <f>AT11+BV11</f>
        <v>66378931</v>
      </c>
      <c r="BX11" s="119"/>
      <c r="BY11" s="17"/>
      <c r="BZ11" s="114">
        <f t="shared" si="11"/>
        <v>66378931</v>
      </c>
      <c r="CA11" s="115">
        <v>0</v>
      </c>
      <c r="CB11" s="114">
        <f t="shared" si="12"/>
        <v>66378931</v>
      </c>
    </row>
    <row r="12" spans="1:80" ht="22.5" customHeight="1">
      <c r="A12" s="109" t="s">
        <v>29</v>
      </c>
      <c r="B12" s="110">
        <f t="shared" si="0"/>
        <v>7044481</v>
      </c>
      <c r="C12" s="111">
        <v>7044481</v>
      </c>
      <c r="D12" s="12">
        <f t="shared" si="13"/>
        <v>14097800</v>
      </c>
      <c r="E12" s="112">
        <v>2523939</v>
      </c>
      <c r="F12" s="112">
        <v>2365041</v>
      </c>
      <c r="G12" s="112">
        <v>1030346</v>
      </c>
      <c r="H12" s="12">
        <f t="shared" si="14"/>
        <v>5653338</v>
      </c>
      <c r="I12" s="5">
        <v>2663697</v>
      </c>
      <c r="J12" s="5">
        <v>2617153</v>
      </c>
      <c r="K12" s="5">
        <v>372488</v>
      </c>
      <c r="L12" s="111">
        <v>1122613</v>
      </c>
      <c r="M12" s="111">
        <v>1402523</v>
      </c>
      <c r="N12" s="113">
        <f t="shared" si="1"/>
        <v>1722002</v>
      </c>
      <c r="O12" s="5">
        <v>1722002</v>
      </c>
      <c r="P12" s="29">
        <f t="shared" si="15"/>
        <v>2651136</v>
      </c>
      <c r="Q12" s="5">
        <v>142392</v>
      </c>
      <c r="R12" s="5">
        <v>1080371</v>
      </c>
      <c r="S12" s="5">
        <v>744306</v>
      </c>
      <c r="T12" s="111">
        <v>684067</v>
      </c>
      <c r="U12" s="12">
        <f t="shared" si="2"/>
        <v>577172</v>
      </c>
      <c r="V12" s="5">
        <v>156853</v>
      </c>
      <c r="W12" s="5">
        <v>420319</v>
      </c>
      <c r="X12" s="12">
        <f t="shared" si="3"/>
        <v>1700267</v>
      </c>
      <c r="Y12" s="5">
        <v>669690</v>
      </c>
      <c r="Z12" s="5">
        <v>244420</v>
      </c>
      <c r="AA12" s="5">
        <v>346920</v>
      </c>
      <c r="AB12" s="111">
        <v>439237</v>
      </c>
      <c r="AC12" s="12">
        <f t="shared" si="4"/>
        <v>5535161</v>
      </c>
      <c r="AD12" s="12">
        <f t="shared" si="5"/>
        <v>2133952</v>
      </c>
      <c r="AE12" s="16">
        <v>193216</v>
      </c>
      <c r="AF12" s="16">
        <v>252683</v>
      </c>
      <c r="AG12" s="16">
        <v>1688053</v>
      </c>
      <c r="AH12" s="12">
        <f t="shared" si="6"/>
        <v>1077827</v>
      </c>
      <c r="AI12" s="16">
        <v>97072</v>
      </c>
      <c r="AJ12" s="16">
        <v>116392</v>
      </c>
      <c r="AK12" s="16">
        <v>864363</v>
      </c>
      <c r="AL12" s="98">
        <f t="shared" si="7"/>
        <v>2323382</v>
      </c>
      <c r="AM12" s="16">
        <v>462083</v>
      </c>
      <c r="AN12" s="16">
        <v>408479</v>
      </c>
      <c r="AO12" s="16">
        <v>1452820</v>
      </c>
      <c r="AP12" s="12">
        <f t="shared" si="8"/>
        <v>4281520</v>
      </c>
      <c r="AQ12" s="16">
        <v>77215</v>
      </c>
      <c r="AR12" s="99">
        <v>1645034</v>
      </c>
      <c r="AS12" s="100">
        <v>2559271</v>
      </c>
      <c r="AT12" s="114">
        <f>B12+D12+N12+P12+U12+X12+AC12+AP12</f>
        <v>37609539</v>
      </c>
      <c r="AU12" s="102"/>
      <c r="AV12" s="103">
        <f>B12+D12+N12+P12+U12+X12+AC12</f>
        <v>33328019</v>
      </c>
      <c r="AW12" s="12">
        <f t="shared" si="9"/>
        <v>378403</v>
      </c>
      <c r="AX12" s="111">
        <v>378403</v>
      </c>
      <c r="AY12" s="12">
        <f t="shared" si="16"/>
        <v>236415</v>
      </c>
      <c r="AZ12" s="104">
        <v>36930</v>
      </c>
      <c r="BA12" s="104">
        <v>175941</v>
      </c>
      <c r="BB12" s="105">
        <v>23544</v>
      </c>
      <c r="BC12" s="12">
        <f t="shared" si="17"/>
        <v>61754</v>
      </c>
      <c r="BD12" s="104">
        <v>61754</v>
      </c>
      <c r="BE12" s="97">
        <f t="shared" si="18"/>
        <v>690656</v>
      </c>
      <c r="BF12" s="111">
        <v>243269</v>
      </c>
      <c r="BG12" s="115">
        <v>447387</v>
      </c>
      <c r="BH12" s="12">
        <f t="shared" si="10"/>
        <v>284347</v>
      </c>
      <c r="BI12" s="5">
        <v>89938</v>
      </c>
      <c r="BJ12" s="5">
        <v>194409</v>
      </c>
      <c r="BK12" s="12">
        <f t="shared" si="19"/>
        <v>1416807</v>
      </c>
      <c r="BL12" s="111">
        <v>75106</v>
      </c>
      <c r="BM12" s="111">
        <v>158410</v>
      </c>
      <c r="BN12" s="111">
        <v>1183291</v>
      </c>
      <c r="BO12" s="12">
        <f>BP12+BQ12+BR12</f>
        <v>1242074</v>
      </c>
      <c r="BP12" s="111">
        <v>580021</v>
      </c>
      <c r="BQ12" s="5">
        <v>213714</v>
      </c>
      <c r="BR12" s="116">
        <f t="shared" si="20"/>
        <v>448339</v>
      </c>
      <c r="BS12" s="111">
        <v>0</v>
      </c>
      <c r="BT12" s="111">
        <v>0</v>
      </c>
      <c r="BU12" s="117">
        <v>448339</v>
      </c>
      <c r="BV12" s="118">
        <f>AW12+AY12+BC12+BE12+BH12+BK12+BO12</f>
        <v>4310456</v>
      </c>
      <c r="BW12" s="114">
        <f>AT12+BV12</f>
        <v>41919995</v>
      </c>
      <c r="BX12" s="119"/>
      <c r="BY12" s="17"/>
      <c r="BZ12" s="114">
        <f t="shared" si="11"/>
        <v>41919995</v>
      </c>
      <c r="CA12" s="115">
        <v>0</v>
      </c>
      <c r="CB12" s="114">
        <f t="shared" si="12"/>
        <v>41919995</v>
      </c>
    </row>
    <row r="13" spans="1:80" ht="22.5" customHeight="1">
      <c r="A13" s="109" t="s">
        <v>30</v>
      </c>
      <c r="B13" s="110">
        <f t="shared" si="0"/>
        <v>6447876</v>
      </c>
      <c r="C13" s="111">
        <v>6447876</v>
      </c>
      <c r="D13" s="12">
        <f t="shared" si="13"/>
        <v>16898348</v>
      </c>
      <c r="E13" s="112">
        <v>2731068</v>
      </c>
      <c r="F13" s="112">
        <v>3004576</v>
      </c>
      <c r="G13" s="112">
        <v>2680723</v>
      </c>
      <c r="H13" s="12">
        <f t="shared" si="14"/>
        <v>4831511</v>
      </c>
      <c r="I13" s="5">
        <v>2701859</v>
      </c>
      <c r="J13" s="5">
        <v>1681022</v>
      </c>
      <c r="K13" s="5">
        <v>448630</v>
      </c>
      <c r="L13" s="111">
        <v>2313942</v>
      </c>
      <c r="M13" s="111">
        <v>1336528</v>
      </c>
      <c r="N13" s="113">
        <f t="shared" si="1"/>
        <v>1721095</v>
      </c>
      <c r="O13" s="5">
        <v>1721095</v>
      </c>
      <c r="P13" s="29">
        <f t="shared" si="15"/>
        <v>2586769</v>
      </c>
      <c r="Q13" s="5">
        <v>137617</v>
      </c>
      <c r="R13" s="5">
        <v>872720</v>
      </c>
      <c r="S13" s="5">
        <v>739309</v>
      </c>
      <c r="T13" s="111">
        <v>837123</v>
      </c>
      <c r="U13" s="12">
        <f t="shared" si="2"/>
        <v>842036</v>
      </c>
      <c r="V13" s="5">
        <v>107315</v>
      </c>
      <c r="W13" s="5">
        <v>734721</v>
      </c>
      <c r="X13" s="12">
        <f t="shared" si="3"/>
        <v>1675750</v>
      </c>
      <c r="Y13" s="5">
        <v>689172</v>
      </c>
      <c r="Z13" s="5">
        <v>229959</v>
      </c>
      <c r="AA13" s="5">
        <v>346112</v>
      </c>
      <c r="AB13" s="111">
        <v>410507</v>
      </c>
      <c r="AC13" s="12">
        <f t="shared" si="4"/>
        <v>5119172</v>
      </c>
      <c r="AD13" s="12">
        <f t="shared" si="5"/>
        <v>1962211</v>
      </c>
      <c r="AE13" s="16">
        <v>250423</v>
      </c>
      <c r="AF13" s="16">
        <v>234343</v>
      </c>
      <c r="AG13" s="16">
        <v>1477445</v>
      </c>
      <c r="AH13" s="12">
        <f t="shared" si="6"/>
        <v>869549</v>
      </c>
      <c r="AI13" s="16">
        <v>150040</v>
      </c>
      <c r="AJ13" s="16">
        <v>116392</v>
      </c>
      <c r="AK13" s="16">
        <v>603117</v>
      </c>
      <c r="AL13" s="98">
        <f t="shared" si="7"/>
        <v>2287412</v>
      </c>
      <c r="AM13" s="16">
        <v>460181</v>
      </c>
      <c r="AN13" s="16">
        <v>450215</v>
      </c>
      <c r="AO13" s="16">
        <v>1377016</v>
      </c>
      <c r="AP13" s="12">
        <f t="shared" si="8"/>
        <v>4671996</v>
      </c>
      <c r="AQ13" s="16">
        <v>439641</v>
      </c>
      <c r="AR13" s="99">
        <v>1796683</v>
      </c>
      <c r="AS13" s="100">
        <v>2435672</v>
      </c>
      <c r="AT13" s="114">
        <f>B13+D13+N13+P13+U13+X13+AC13+AP13</f>
        <v>39963042</v>
      </c>
      <c r="AU13" s="102"/>
      <c r="AV13" s="103">
        <f>B13+D13+N13+P13+U13+X13+AC13</f>
        <v>35291046</v>
      </c>
      <c r="AW13" s="12">
        <f t="shared" si="9"/>
        <v>338403</v>
      </c>
      <c r="AX13" s="111">
        <v>338403</v>
      </c>
      <c r="AY13" s="12">
        <f t="shared" si="16"/>
        <v>272624</v>
      </c>
      <c r="AZ13" s="104">
        <v>29880</v>
      </c>
      <c r="BA13" s="104">
        <v>226121</v>
      </c>
      <c r="BB13" s="105">
        <v>16623</v>
      </c>
      <c r="BC13" s="12">
        <f t="shared" si="17"/>
        <v>54937</v>
      </c>
      <c r="BD13" s="104">
        <v>54937</v>
      </c>
      <c r="BE13" s="97">
        <f t="shared" si="18"/>
        <v>412867</v>
      </c>
      <c r="BF13" s="111">
        <v>5516</v>
      </c>
      <c r="BG13" s="115">
        <v>407351</v>
      </c>
      <c r="BH13" s="12">
        <f t="shared" si="10"/>
        <v>253413</v>
      </c>
      <c r="BI13" s="5">
        <v>80510</v>
      </c>
      <c r="BJ13" s="5">
        <v>172903</v>
      </c>
      <c r="BK13" s="12">
        <f t="shared" si="19"/>
        <v>2061083</v>
      </c>
      <c r="BL13" s="111">
        <v>770261</v>
      </c>
      <c r="BM13" s="111">
        <v>362118</v>
      </c>
      <c r="BN13" s="111">
        <v>928704</v>
      </c>
      <c r="BO13" s="12">
        <f>BP13+BQ13+BR13</f>
        <v>1111115</v>
      </c>
      <c r="BP13" s="111">
        <v>488605</v>
      </c>
      <c r="BQ13" s="5">
        <v>240252</v>
      </c>
      <c r="BR13" s="116">
        <f t="shared" si="20"/>
        <v>382258</v>
      </c>
      <c r="BS13" s="111">
        <v>0</v>
      </c>
      <c r="BT13" s="111">
        <v>0</v>
      </c>
      <c r="BU13" s="117">
        <v>382258</v>
      </c>
      <c r="BV13" s="118">
        <f>AW13+AY13+BC13+BE13+BH13+BK13+BO13</f>
        <v>4504442</v>
      </c>
      <c r="BW13" s="114">
        <f>AT13+BV13</f>
        <v>44467484</v>
      </c>
      <c r="BX13" s="119"/>
      <c r="BY13" s="17"/>
      <c r="BZ13" s="114">
        <f t="shared" si="11"/>
        <v>44467484</v>
      </c>
      <c r="CA13" s="115">
        <v>0</v>
      </c>
      <c r="CB13" s="114">
        <f t="shared" si="12"/>
        <v>44467484</v>
      </c>
    </row>
    <row r="14" spans="1:80" ht="22.5" customHeight="1">
      <c r="A14" s="109" t="s">
        <v>31</v>
      </c>
      <c r="B14" s="110">
        <f t="shared" si="0"/>
        <v>7696098</v>
      </c>
      <c r="C14" s="111">
        <v>7696098</v>
      </c>
      <c r="D14" s="12">
        <f t="shared" si="13"/>
        <v>22742920</v>
      </c>
      <c r="E14" s="112">
        <v>3509732</v>
      </c>
      <c r="F14" s="112">
        <v>3268003</v>
      </c>
      <c r="G14" s="112">
        <v>3015743</v>
      </c>
      <c r="H14" s="12">
        <f t="shared" si="14"/>
        <v>8585210</v>
      </c>
      <c r="I14" s="5">
        <v>3937989</v>
      </c>
      <c r="J14" s="5">
        <v>3698485</v>
      </c>
      <c r="K14" s="5">
        <v>948736</v>
      </c>
      <c r="L14" s="111">
        <v>2639329</v>
      </c>
      <c r="M14" s="111">
        <v>1724903</v>
      </c>
      <c r="N14" s="113">
        <f t="shared" si="1"/>
        <v>2031447</v>
      </c>
      <c r="O14" s="5">
        <v>2031447</v>
      </c>
      <c r="P14" s="29">
        <f t="shared" si="15"/>
        <v>3074006</v>
      </c>
      <c r="Q14" s="5">
        <v>156076</v>
      </c>
      <c r="R14" s="5">
        <v>1359658</v>
      </c>
      <c r="S14" s="5">
        <v>705492</v>
      </c>
      <c r="T14" s="111">
        <v>852780</v>
      </c>
      <c r="U14" s="12">
        <f t="shared" si="2"/>
        <v>753047</v>
      </c>
      <c r="V14" s="5">
        <v>160742</v>
      </c>
      <c r="W14" s="5">
        <v>592305</v>
      </c>
      <c r="X14" s="12">
        <f t="shared" si="3"/>
        <v>2224518</v>
      </c>
      <c r="Y14" s="5">
        <v>778315</v>
      </c>
      <c r="Z14" s="5">
        <v>285508</v>
      </c>
      <c r="AA14" s="5">
        <v>386995</v>
      </c>
      <c r="AB14" s="111">
        <v>773700</v>
      </c>
      <c r="AC14" s="12">
        <f t="shared" si="4"/>
        <v>6398884</v>
      </c>
      <c r="AD14" s="12">
        <f t="shared" si="5"/>
        <v>2816495</v>
      </c>
      <c r="AE14" s="16">
        <v>402607</v>
      </c>
      <c r="AF14" s="16">
        <v>352533</v>
      </c>
      <c r="AG14" s="16">
        <v>2061355</v>
      </c>
      <c r="AH14" s="12">
        <f t="shared" si="6"/>
        <v>1534043</v>
      </c>
      <c r="AI14" s="16">
        <v>278673</v>
      </c>
      <c r="AJ14" s="16">
        <v>204851</v>
      </c>
      <c r="AK14" s="16">
        <v>1050519</v>
      </c>
      <c r="AL14" s="98">
        <f t="shared" si="7"/>
        <v>2048346</v>
      </c>
      <c r="AM14" s="16">
        <v>512274</v>
      </c>
      <c r="AN14" s="16">
        <v>214192</v>
      </c>
      <c r="AO14" s="16">
        <v>1321880</v>
      </c>
      <c r="AP14" s="12">
        <f t="shared" si="8"/>
        <v>5037899</v>
      </c>
      <c r="AQ14" s="16">
        <v>4027</v>
      </c>
      <c r="AR14" s="99">
        <v>1988699</v>
      </c>
      <c r="AS14" s="100">
        <v>3045173</v>
      </c>
      <c r="AT14" s="114">
        <f>B14+D14+N14+P14+U14+X14+AC14+AP14</f>
        <v>49958819</v>
      </c>
      <c r="AU14" s="102"/>
      <c r="AV14" s="103">
        <f>B14+D14+N14+P14+U14+X14+AC14</f>
        <v>44920920</v>
      </c>
      <c r="AW14" s="12">
        <f t="shared" si="9"/>
        <v>280070</v>
      </c>
      <c r="AX14" s="111">
        <v>280070</v>
      </c>
      <c r="AY14" s="12">
        <f t="shared" si="16"/>
        <v>233464</v>
      </c>
      <c r="AZ14" s="104">
        <v>33536</v>
      </c>
      <c r="BA14" s="104">
        <v>178411</v>
      </c>
      <c r="BB14" s="105">
        <v>21517</v>
      </c>
      <c r="BC14" s="12">
        <f t="shared" si="17"/>
        <v>44918</v>
      </c>
      <c r="BD14" s="104">
        <v>44918</v>
      </c>
      <c r="BE14" s="97">
        <f t="shared" si="18"/>
        <v>630627</v>
      </c>
      <c r="BF14" s="111">
        <v>69197</v>
      </c>
      <c r="BG14" s="115">
        <v>561430</v>
      </c>
      <c r="BH14" s="12">
        <f t="shared" si="10"/>
        <v>207550</v>
      </c>
      <c r="BI14" s="5">
        <v>66458</v>
      </c>
      <c r="BJ14" s="5">
        <v>141092</v>
      </c>
      <c r="BK14" s="12">
        <f t="shared" si="19"/>
        <v>1894220</v>
      </c>
      <c r="BL14" s="111">
        <v>198400</v>
      </c>
      <c r="BM14" s="111">
        <v>717854</v>
      </c>
      <c r="BN14" s="111">
        <v>977966</v>
      </c>
      <c r="BO14" s="12">
        <f>BP14+BQ14+BR14</f>
        <v>1631424</v>
      </c>
      <c r="BP14" s="111">
        <v>797198</v>
      </c>
      <c r="BQ14" s="5">
        <v>468756</v>
      </c>
      <c r="BR14" s="116">
        <f t="shared" si="20"/>
        <v>365470</v>
      </c>
      <c r="BS14" s="111">
        <v>0</v>
      </c>
      <c r="BT14" s="111">
        <v>0</v>
      </c>
      <c r="BU14" s="117">
        <v>365470</v>
      </c>
      <c r="BV14" s="118">
        <f>AW14+AY14+BC14+BE14+BH14+BK14+BO14</f>
        <v>4922273</v>
      </c>
      <c r="BW14" s="114">
        <f>AT14+BV14</f>
        <v>54881092</v>
      </c>
      <c r="BX14" s="119"/>
      <c r="BY14" s="17"/>
      <c r="BZ14" s="114">
        <f t="shared" si="11"/>
        <v>54881092</v>
      </c>
      <c r="CA14" s="115">
        <v>0</v>
      </c>
      <c r="CB14" s="114">
        <f t="shared" si="12"/>
        <v>54881092</v>
      </c>
    </row>
    <row r="15" spans="1:80" ht="22.5" customHeight="1">
      <c r="A15" s="109" t="s">
        <v>32</v>
      </c>
      <c r="B15" s="110">
        <f t="shared" si="0"/>
        <v>11187140</v>
      </c>
      <c r="C15" s="111">
        <v>11187140</v>
      </c>
      <c r="D15" s="12">
        <f t="shared" si="13"/>
        <v>36087287</v>
      </c>
      <c r="E15" s="112">
        <v>5933892</v>
      </c>
      <c r="F15" s="112">
        <v>5245457</v>
      </c>
      <c r="G15" s="112">
        <v>3828382</v>
      </c>
      <c r="H15" s="12">
        <f t="shared" si="14"/>
        <v>14602345</v>
      </c>
      <c r="I15" s="5">
        <v>7015611</v>
      </c>
      <c r="J15" s="5">
        <v>5588454</v>
      </c>
      <c r="K15" s="5">
        <v>1998280</v>
      </c>
      <c r="L15" s="111">
        <v>3772412</v>
      </c>
      <c r="M15" s="111">
        <v>2704799</v>
      </c>
      <c r="N15" s="113">
        <f t="shared" si="1"/>
        <v>3209023</v>
      </c>
      <c r="O15" s="5">
        <v>3209023</v>
      </c>
      <c r="P15" s="29">
        <f t="shared" si="15"/>
        <v>5724321</v>
      </c>
      <c r="Q15" s="5">
        <v>215882</v>
      </c>
      <c r="R15" s="5">
        <v>2526033</v>
      </c>
      <c r="S15" s="5">
        <v>1600200</v>
      </c>
      <c r="T15" s="111">
        <v>1382206</v>
      </c>
      <c r="U15" s="12">
        <f t="shared" si="2"/>
        <v>674690</v>
      </c>
      <c r="V15" s="5">
        <v>130031</v>
      </c>
      <c r="W15" s="5">
        <v>544659</v>
      </c>
      <c r="X15" s="12">
        <f t="shared" si="3"/>
        <v>3290028</v>
      </c>
      <c r="Y15" s="5">
        <v>1195273</v>
      </c>
      <c r="Z15" s="5">
        <v>466821</v>
      </c>
      <c r="AA15" s="5">
        <v>465478</v>
      </c>
      <c r="AB15" s="111">
        <v>1162456</v>
      </c>
      <c r="AC15" s="12">
        <f t="shared" si="4"/>
        <v>11396705</v>
      </c>
      <c r="AD15" s="12">
        <f t="shared" si="5"/>
        <v>5122026</v>
      </c>
      <c r="AE15" s="16">
        <v>778838</v>
      </c>
      <c r="AF15" s="16">
        <v>691821</v>
      </c>
      <c r="AG15" s="16">
        <v>3651367</v>
      </c>
      <c r="AH15" s="12">
        <f t="shared" si="6"/>
        <v>2797851</v>
      </c>
      <c r="AI15" s="16">
        <v>476631</v>
      </c>
      <c r="AJ15" s="16">
        <v>352281</v>
      </c>
      <c r="AK15" s="16">
        <v>1968939</v>
      </c>
      <c r="AL15" s="98">
        <f t="shared" si="7"/>
        <v>3476828</v>
      </c>
      <c r="AM15" s="16">
        <v>666202</v>
      </c>
      <c r="AN15" s="16">
        <v>797718</v>
      </c>
      <c r="AO15" s="16">
        <v>2012908</v>
      </c>
      <c r="AP15" s="12">
        <f t="shared" si="8"/>
        <v>8793010</v>
      </c>
      <c r="AQ15" s="16">
        <v>626586</v>
      </c>
      <c r="AR15" s="99">
        <v>2656992</v>
      </c>
      <c r="AS15" s="100">
        <v>5509432</v>
      </c>
      <c r="AT15" s="114">
        <f>B15+D15+N15+P15+U15+X15+AC15+AP15</f>
        <v>80362204</v>
      </c>
      <c r="AU15" s="102"/>
      <c r="AV15" s="103">
        <f>B15+D15+N15+P15+U15+X15+AC15</f>
        <v>71569194</v>
      </c>
      <c r="AW15" s="12">
        <f t="shared" si="9"/>
        <v>257642</v>
      </c>
      <c r="AX15" s="111">
        <v>257642</v>
      </c>
      <c r="AY15" s="12">
        <f t="shared" si="16"/>
        <v>377768</v>
      </c>
      <c r="AZ15" s="104">
        <v>58148</v>
      </c>
      <c r="BA15" s="104">
        <v>277799</v>
      </c>
      <c r="BB15" s="105">
        <v>41821</v>
      </c>
      <c r="BC15" s="12">
        <f t="shared" si="17"/>
        <v>41133</v>
      </c>
      <c r="BD15" s="104">
        <v>41133</v>
      </c>
      <c r="BE15" s="97">
        <f t="shared" si="18"/>
        <v>1066168</v>
      </c>
      <c r="BF15" s="111">
        <v>2846</v>
      </c>
      <c r="BG15" s="115">
        <v>1063322</v>
      </c>
      <c r="BH15" s="12">
        <f t="shared" si="10"/>
        <v>190448</v>
      </c>
      <c r="BI15" s="5">
        <v>61236</v>
      </c>
      <c r="BJ15" s="5">
        <v>129212</v>
      </c>
      <c r="BK15" s="12">
        <f t="shared" si="19"/>
        <v>2456074</v>
      </c>
      <c r="BL15" s="111">
        <v>156106</v>
      </c>
      <c r="BM15" s="111">
        <v>1376126</v>
      </c>
      <c r="BN15" s="111">
        <v>923842</v>
      </c>
      <c r="BO15" s="12">
        <f>BP15+BQ15+BR15</f>
        <v>2826350</v>
      </c>
      <c r="BP15" s="111">
        <v>1592869</v>
      </c>
      <c r="BQ15" s="5">
        <v>739756</v>
      </c>
      <c r="BR15" s="116">
        <f t="shared" si="20"/>
        <v>493725</v>
      </c>
      <c r="BS15" s="111">
        <v>0</v>
      </c>
      <c r="BT15" s="111">
        <v>0</v>
      </c>
      <c r="BU15" s="117">
        <v>493725</v>
      </c>
      <c r="BV15" s="118">
        <f>AW15+AY15+BC15+BE15+BH15+BK15+BO15</f>
        <v>7215583</v>
      </c>
      <c r="BW15" s="114">
        <f>AT15+BV15</f>
        <v>87577787</v>
      </c>
      <c r="BX15" s="119"/>
      <c r="BY15" s="17"/>
      <c r="BZ15" s="114">
        <f t="shared" si="11"/>
        <v>87577787</v>
      </c>
      <c r="CA15" s="115">
        <v>0</v>
      </c>
      <c r="CB15" s="114">
        <f t="shared" si="12"/>
        <v>87577787</v>
      </c>
    </row>
    <row r="16" spans="1:80" ht="22.5" customHeight="1">
      <c r="A16" s="109" t="s">
        <v>33</v>
      </c>
      <c r="B16" s="110">
        <f t="shared" si="0"/>
        <v>9776698</v>
      </c>
      <c r="C16" s="111">
        <v>9776698</v>
      </c>
      <c r="D16" s="12">
        <f t="shared" si="13"/>
        <v>27670394</v>
      </c>
      <c r="E16" s="112">
        <v>4551295</v>
      </c>
      <c r="F16" s="112">
        <v>4216340</v>
      </c>
      <c r="G16" s="112">
        <v>2297550</v>
      </c>
      <c r="H16" s="12">
        <f t="shared" si="14"/>
        <v>11547433</v>
      </c>
      <c r="I16" s="5">
        <v>4623856</v>
      </c>
      <c r="J16" s="5">
        <v>6138564</v>
      </c>
      <c r="K16" s="5">
        <v>785013</v>
      </c>
      <c r="L16" s="111">
        <v>2662531</v>
      </c>
      <c r="M16" s="111">
        <v>2395245</v>
      </c>
      <c r="N16" s="113">
        <f t="shared" si="1"/>
        <v>2641210</v>
      </c>
      <c r="O16" s="5">
        <v>2641210</v>
      </c>
      <c r="P16" s="29">
        <f t="shared" si="15"/>
        <v>3919828</v>
      </c>
      <c r="Q16" s="5">
        <v>186424</v>
      </c>
      <c r="R16" s="5">
        <v>1914483</v>
      </c>
      <c r="S16" s="5">
        <v>717948</v>
      </c>
      <c r="T16" s="111">
        <v>1100973</v>
      </c>
      <c r="U16" s="12">
        <f t="shared" si="2"/>
        <v>714573</v>
      </c>
      <c r="V16" s="5">
        <v>169567</v>
      </c>
      <c r="W16" s="5">
        <v>545006</v>
      </c>
      <c r="X16" s="12">
        <f t="shared" si="3"/>
        <v>2641390</v>
      </c>
      <c r="Y16" s="5">
        <v>977974</v>
      </c>
      <c r="Z16" s="5">
        <v>377372</v>
      </c>
      <c r="AA16" s="5">
        <v>456005</v>
      </c>
      <c r="AB16" s="111">
        <v>830039</v>
      </c>
      <c r="AC16" s="12">
        <f t="shared" si="4"/>
        <v>8643595</v>
      </c>
      <c r="AD16" s="12">
        <f t="shared" si="5"/>
        <v>3919559</v>
      </c>
      <c r="AE16" s="16">
        <v>483850</v>
      </c>
      <c r="AF16" s="16">
        <v>470723</v>
      </c>
      <c r="AG16" s="16">
        <v>2964986</v>
      </c>
      <c r="AH16" s="12">
        <f t="shared" si="6"/>
        <v>1877054</v>
      </c>
      <c r="AI16" s="16">
        <v>279586</v>
      </c>
      <c r="AJ16" s="16">
        <v>235889</v>
      </c>
      <c r="AK16" s="16">
        <v>1361579</v>
      </c>
      <c r="AL16" s="98">
        <f t="shared" si="7"/>
        <v>2846982</v>
      </c>
      <c r="AM16" s="16">
        <v>560115</v>
      </c>
      <c r="AN16" s="16">
        <v>288044</v>
      </c>
      <c r="AO16" s="16">
        <v>1998823</v>
      </c>
      <c r="AP16" s="12">
        <f t="shared" si="8"/>
        <v>10345585</v>
      </c>
      <c r="AQ16" s="16">
        <v>492113</v>
      </c>
      <c r="AR16" s="99">
        <v>5364799</v>
      </c>
      <c r="AS16" s="100">
        <v>4488673</v>
      </c>
      <c r="AT16" s="114">
        <f>B16+D16+N16+P16+U16+X16+AC16+AP16</f>
        <v>66353273</v>
      </c>
      <c r="AU16" s="102"/>
      <c r="AV16" s="103">
        <f>B16+D16+N16+P16+U16+X16+AC16</f>
        <v>56007688</v>
      </c>
      <c r="AW16" s="12">
        <f t="shared" si="9"/>
        <v>368941</v>
      </c>
      <c r="AX16" s="111">
        <v>368941</v>
      </c>
      <c r="AY16" s="12">
        <f t="shared" si="16"/>
        <v>765884</v>
      </c>
      <c r="AZ16" s="104">
        <v>65682</v>
      </c>
      <c r="BA16" s="104">
        <v>659746</v>
      </c>
      <c r="BB16" s="105">
        <v>40456</v>
      </c>
      <c r="BC16" s="12">
        <f t="shared" si="17"/>
        <v>60184</v>
      </c>
      <c r="BD16" s="104">
        <v>60184</v>
      </c>
      <c r="BE16" s="97">
        <f t="shared" si="18"/>
        <v>818389</v>
      </c>
      <c r="BF16" s="111">
        <v>2184</v>
      </c>
      <c r="BG16" s="115">
        <v>816205</v>
      </c>
      <c r="BH16" s="12">
        <f t="shared" si="10"/>
        <v>277197</v>
      </c>
      <c r="BI16" s="5">
        <v>87689</v>
      </c>
      <c r="BJ16" s="5">
        <v>189508</v>
      </c>
      <c r="BK16" s="12">
        <f t="shared" si="19"/>
        <v>3738012</v>
      </c>
      <c r="BL16" s="111">
        <v>690961</v>
      </c>
      <c r="BM16" s="111">
        <v>952740</v>
      </c>
      <c r="BN16" s="111">
        <v>2094311</v>
      </c>
      <c r="BO16" s="12">
        <f>BP16+BQ16+BR16</f>
        <v>2127927</v>
      </c>
      <c r="BP16" s="111">
        <v>1007472</v>
      </c>
      <c r="BQ16" s="5">
        <v>512702</v>
      </c>
      <c r="BR16" s="116">
        <f t="shared" si="20"/>
        <v>607753</v>
      </c>
      <c r="BS16" s="111">
        <v>0</v>
      </c>
      <c r="BT16" s="111">
        <v>0</v>
      </c>
      <c r="BU16" s="117">
        <v>607753</v>
      </c>
      <c r="BV16" s="118">
        <f>AW16+AY16+BC16+BE16+BH16+BK16+BO16</f>
        <v>8156534</v>
      </c>
      <c r="BW16" s="114">
        <f>AT16+BV16</f>
        <v>74509807</v>
      </c>
      <c r="BX16" s="119"/>
      <c r="BY16" s="17"/>
      <c r="BZ16" s="114">
        <f t="shared" si="11"/>
        <v>74509807</v>
      </c>
      <c r="CA16" s="115">
        <v>0</v>
      </c>
      <c r="CB16" s="114">
        <f t="shared" si="12"/>
        <v>74509807</v>
      </c>
    </row>
    <row r="17" spans="1:80" ht="22.5" customHeight="1">
      <c r="A17" s="109" t="s">
        <v>34</v>
      </c>
      <c r="B17" s="110">
        <f t="shared" si="0"/>
        <v>8131652</v>
      </c>
      <c r="C17" s="111">
        <v>8131652</v>
      </c>
      <c r="D17" s="12">
        <f t="shared" si="13"/>
        <v>17723478</v>
      </c>
      <c r="E17" s="112">
        <v>3159048</v>
      </c>
      <c r="F17" s="112">
        <v>3119916</v>
      </c>
      <c r="G17" s="112">
        <v>1442894</v>
      </c>
      <c r="H17" s="12">
        <f t="shared" si="14"/>
        <v>6873313</v>
      </c>
      <c r="I17" s="5">
        <v>3260172</v>
      </c>
      <c r="J17" s="5">
        <v>3168443</v>
      </c>
      <c r="K17" s="5">
        <v>444698</v>
      </c>
      <c r="L17" s="111">
        <v>1378826</v>
      </c>
      <c r="M17" s="111">
        <v>1749481</v>
      </c>
      <c r="N17" s="113">
        <f t="shared" si="1"/>
        <v>2048111</v>
      </c>
      <c r="O17" s="5">
        <v>2048111</v>
      </c>
      <c r="P17" s="29">
        <f t="shared" si="15"/>
        <v>2904404</v>
      </c>
      <c r="Q17" s="5">
        <v>159251</v>
      </c>
      <c r="R17" s="5">
        <v>1437877</v>
      </c>
      <c r="S17" s="5">
        <v>558036</v>
      </c>
      <c r="T17" s="111">
        <v>749240</v>
      </c>
      <c r="U17" s="12">
        <f t="shared" si="2"/>
        <v>552167</v>
      </c>
      <c r="V17" s="5">
        <v>161706</v>
      </c>
      <c r="W17" s="5">
        <v>390461</v>
      </c>
      <c r="X17" s="12">
        <f t="shared" si="3"/>
        <v>2072379</v>
      </c>
      <c r="Y17" s="5">
        <v>803246</v>
      </c>
      <c r="Z17" s="5">
        <v>295240</v>
      </c>
      <c r="AA17" s="5">
        <v>388179</v>
      </c>
      <c r="AB17" s="111">
        <v>585714</v>
      </c>
      <c r="AC17" s="12">
        <f t="shared" si="4"/>
        <v>5304856</v>
      </c>
      <c r="AD17" s="12">
        <f t="shared" si="5"/>
        <v>2239228</v>
      </c>
      <c r="AE17" s="16">
        <v>198616</v>
      </c>
      <c r="AF17" s="16">
        <v>302608</v>
      </c>
      <c r="AG17" s="16">
        <v>1738004</v>
      </c>
      <c r="AH17" s="12">
        <f t="shared" si="6"/>
        <v>1089091</v>
      </c>
      <c r="AI17" s="16">
        <v>100403</v>
      </c>
      <c r="AJ17" s="16">
        <v>142775</v>
      </c>
      <c r="AK17" s="16">
        <v>845913</v>
      </c>
      <c r="AL17" s="98">
        <f t="shared" si="7"/>
        <v>1976537</v>
      </c>
      <c r="AM17" s="16">
        <v>486783</v>
      </c>
      <c r="AN17" s="16">
        <v>152995</v>
      </c>
      <c r="AO17" s="16">
        <v>1336759</v>
      </c>
      <c r="AP17" s="12">
        <f t="shared" si="8"/>
        <v>6905964</v>
      </c>
      <c r="AQ17" s="16">
        <v>134711</v>
      </c>
      <c r="AR17" s="99">
        <v>3704975</v>
      </c>
      <c r="AS17" s="100">
        <v>3066278</v>
      </c>
      <c r="AT17" s="114">
        <f>B17+D17+N17+P17+U17+X17+AC17+AP17</f>
        <v>45643011</v>
      </c>
      <c r="AU17" s="102"/>
      <c r="AV17" s="103">
        <f>B17+D17+N17+P17+U17+X17+AC17</f>
        <v>38737047</v>
      </c>
      <c r="AW17" s="12">
        <f t="shared" si="9"/>
        <v>398046</v>
      </c>
      <c r="AX17" s="111">
        <v>398046</v>
      </c>
      <c r="AY17" s="12">
        <f t="shared" si="16"/>
        <v>319330</v>
      </c>
      <c r="AZ17" s="104">
        <v>51272</v>
      </c>
      <c r="BA17" s="104">
        <v>237128</v>
      </c>
      <c r="BB17" s="105">
        <v>30930</v>
      </c>
      <c r="BC17" s="12">
        <f t="shared" si="17"/>
        <v>65146</v>
      </c>
      <c r="BD17" s="104">
        <v>65146</v>
      </c>
      <c r="BE17" s="97">
        <f t="shared" si="18"/>
        <v>869020</v>
      </c>
      <c r="BF17" s="111">
        <v>280899</v>
      </c>
      <c r="BG17" s="115">
        <v>588121</v>
      </c>
      <c r="BH17" s="12">
        <f t="shared" si="10"/>
        <v>299840</v>
      </c>
      <c r="BI17" s="5">
        <v>94664</v>
      </c>
      <c r="BJ17" s="5">
        <v>205176</v>
      </c>
      <c r="BK17" s="12">
        <f t="shared" si="19"/>
        <v>2571302</v>
      </c>
      <c r="BL17" s="111">
        <v>318050</v>
      </c>
      <c r="BM17" s="111">
        <v>381356</v>
      </c>
      <c r="BN17" s="111">
        <v>1871896</v>
      </c>
      <c r="BO17" s="12">
        <f>BP17+BQ17+BR17</f>
        <v>1518585</v>
      </c>
      <c r="BP17" s="111">
        <v>635103</v>
      </c>
      <c r="BQ17" s="5">
        <v>340386</v>
      </c>
      <c r="BR17" s="116">
        <f t="shared" si="20"/>
        <v>543096</v>
      </c>
      <c r="BS17" s="111">
        <v>0</v>
      </c>
      <c r="BT17" s="111">
        <v>0</v>
      </c>
      <c r="BU17" s="117">
        <v>543096</v>
      </c>
      <c r="BV17" s="118">
        <f>AW17+AY17+BC17+BE17+BH17+BK17+BO17</f>
        <v>6041269</v>
      </c>
      <c r="BW17" s="114">
        <f>AT17+BV17</f>
        <v>51684280</v>
      </c>
      <c r="BX17" s="119"/>
      <c r="BY17" s="17"/>
      <c r="BZ17" s="114">
        <f t="shared" si="11"/>
        <v>51684280</v>
      </c>
      <c r="CA17" s="115">
        <v>0</v>
      </c>
      <c r="CB17" s="114">
        <f t="shared" si="12"/>
        <v>51684280</v>
      </c>
    </row>
    <row r="18" spans="1:80" ht="22.5" customHeight="1">
      <c r="A18" s="109" t="s">
        <v>35</v>
      </c>
      <c r="B18" s="110">
        <f t="shared" si="0"/>
        <v>14885693</v>
      </c>
      <c r="C18" s="111">
        <v>14885693</v>
      </c>
      <c r="D18" s="12">
        <f t="shared" si="13"/>
        <v>51909012</v>
      </c>
      <c r="E18" s="112">
        <v>8728875</v>
      </c>
      <c r="F18" s="112">
        <v>8148831</v>
      </c>
      <c r="G18" s="112">
        <v>6696880</v>
      </c>
      <c r="H18" s="12">
        <f t="shared" si="14"/>
        <v>19483775</v>
      </c>
      <c r="I18" s="5">
        <v>9212269</v>
      </c>
      <c r="J18" s="5">
        <v>8795853</v>
      </c>
      <c r="K18" s="5">
        <v>1475653</v>
      </c>
      <c r="L18" s="111">
        <v>4236148</v>
      </c>
      <c r="M18" s="111">
        <v>4614503</v>
      </c>
      <c r="N18" s="113">
        <f t="shared" si="1"/>
        <v>4427934</v>
      </c>
      <c r="O18" s="5">
        <v>4427934</v>
      </c>
      <c r="P18" s="29">
        <f t="shared" si="15"/>
        <v>7899722</v>
      </c>
      <c r="Q18" s="5">
        <v>274763</v>
      </c>
      <c r="R18" s="5">
        <v>3583505</v>
      </c>
      <c r="S18" s="5">
        <v>2026654</v>
      </c>
      <c r="T18" s="111">
        <v>2014800</v>
      </c>
      <c r="U18" s="12">
        <f t="shared" si="2"/>
        <v>974100</v>
      </c>
      <c r="V18" s="5">
        <v>147149</v>
      </c>
      <c r="W18" s="5">
        <v>826951</v>
      </c>
      <c r="X18" s="12">
        <f t="shared" si="3"/>
        <v>5498816</v>
      </c>
      <c r="Y18" s="5">
        <v>2243501</v>
      </c>
      <c r="Z18" s="5">
        <v>644278</v>
      </c>
      <c r="AA18" s="5">
        <v>715558</v>
      </c>
      <c r="AB18" s="111">
        <v>1895479</v>
      </c>
      <c r="AC18" s="12">
        <f t="shared" si="4"/>
        <v>14436199</v>
      </c>
      <c r="AD18" s="12">
        <f t="shared" si="5"/>
        <v>7066128</v>
      </c>
      <c r="AE18" s="16">
        <v>1050635</v>
      </c>
      <c r="AF18" s="16">
        <v>973032</v>
      </c>
      <c r="AG18" s="16">
        <v>5042461</v>
      </c>
      <c r="AH18" s="12">
        <f t="shared" si="6"/>
        <v>3630922</v>
      </c>
      <c r="AI18" s="16">
        <v>655679</v>
      </c>
      <c r="AJ18" s="16">
        <v>529198</v>
      </c>
      <c r="AK18" s="16">
        <v>2446045</v>
      </c>
      <c r="AL18" s="98">
        <f t="shared" si="7"/>
        <v>3739149</v>
      </c>
      <c r="AM18" s="16">
        <v>798613</v>
      </c>
      <c r="AN18" s="16">
        <v>0</v>
      </c>
      <c r="AO18" s="16">
        <v>2940536</v>
      </c>
      <c r="AP18" s="12">
        <f t="shared" si="8"/>
        <v>15950959</v>
      </c>
      <c r="AQ18" s="16">
        <v>1204848</v>
      </c>
      <c r="AR18" s="99">
        <v>6796921</v>
      </c>
      <c r="AS18" s="100">
        <v>7949190</v>
      </c>
      <c r="AT18" s="114">
        <f>B18+D18+N18+P18+U18+X18+AC18+AP18</f>
        <v>115982435</v>
      </c>
      <c r="AU18" s="102"/>
      <c r="AV18" s="103">
        <f>B18+D18+N18+P18+U18+X18+AC18</f>
        <v>100031476</v>
      </c>
      <c r="AW18" s="12">
        <f t="shared" si="9"/>
        <v>351236</v>
      </c>
      <c r="AX18" s="111">
        <v>351236</v>
      </c>
      <c r="AY18" s="12">
        <f t="shared" si="16"/>
        <v>795953</v>
      </c>
      <c r="AZ18" s="104">
        <v>118721</v>
      </c>
      <c r="BA18" s="104">
        <v>597314</v>
      </c>
      <c r="BB18" s="105">
        <v>79918</v>
      </c>
      <c r="BC18" s="12">
        <f t="shared" si="17"/>
        <v>57039</v>
      </c>
      <c r="BD18" s="104">
        <v>57039</v>
      </c>
      <c r="BE18" s="97">
        <f t="shared" si="18"/>
        <v>1561042</v>
      </c>
      <c r="BF18" s="111">
        <v>4166</v>
      </c>
      <c r="BG18" s="115">
        <v>1556876</v>
      </c>
      <c r="BH18" s="12">
        <f t="shared" si="10"/>
        <v>262915</v>
      </c>
      <c r="BI18" s="5">
        <v>83481</v>
      </c>
      <c r="BJ18" s="5">
        <v>179434</v>
      </c>
      <c r="BK18" s="12">
        <f t="shared" si="19"/>
        <v>5219190</v>
      </c>
      <c r="BL18" s="111">
        <v>269563</v>
      </c>
      <c r="BM18" s="111">
        <v>1230670</v>
      </c>
      <c r="BN18" s="111">
        <v>3718957</v>
      </c>
      <c r="BO18" s="12">
        <f>BP18+BQ18+BR18</f>
        <v>4219293</v>
      </c>
      <c r="BP18" s="111">
        <v>2184836</v>
      </c>
      <c r="BQ18" s="5">
        <v>1134384</v>
      </c>
      <c r="BR18" s="116">
        <f t="shared" si="20"/>
        <v>900073</v>
      </c>
      <c r="BS18" s="111">
        <v>0</v>
      </c>
      <c r="BT18" s="111">
        <v>0</v>
      </c>
      <c r="BU18" s="117">
        <v>900073</v>
      </c>
      <c r="BV18" s="118">
        <f>AW18+AY18+BC18+BE18+BH18+BK18+BO18</f>
        <v>12466668</v>
      </c>
      <c r="BW18" s="114">
        <f>AT18+BV18</f>
        <v>128449103</v>
      </c>
      <c r="BX18" s="119"/>
      <c r="BY18" s="17"/>
      <c r="BZ18" s="114">
        <f t="shared" si="11"/>
        <v>128449103</v>
      </c>
      <c r="CA18" s="115">
        <v>0</v>
      </c>
      <c r="CB18" s="114">
        <f t="shared" si="12"/>
        <v>128449103</v>
      </c>
    </row>
    <row r="19" spans="1:80" ht="22.5" customHeight="1">
      <c r="A19" s="109" t="s">
        <v>36</v>
      </c>
      <c r="B19" s="110">
        <f t="shared" si="0"/>
        <v>16861475</v>
      </c>
      <c r="C19" s="111">
        <v>16861475</v>
      </c>
      <c r="D19" s="12">
        <f t="shared" si="13"/>
        <v>51645816</v>
      </c>
      <c r="E19" s="112">
        <v>9424745</v>
      </c>
      <c r="F19" s="112">
        <v>8890716</v>
      </c>
      <c r="G19" s="112">
        <v>3858315</v>
      </c>
      <c r="H19" s="12">
        <f t="shared" si="14"/>
        <v>19009336</v>
      </c>
      <c r="I19" s="5">
        <v>9929294</v>
      </c>
      <c r="J19" s="5">
        <v>6601317</v>
      </c>
      <c r="K19" s="5">
        <v>2478725</v>
      </c>
      <c r="L19" s="111">
        <v>4900192</v>
      </c>
      <c r="M19" s="111">
        <v>5562512</v>
      </c>
      <c r="N19" s="113">
        <f t="shared" si="1"/>
        <v>5119989</v>
      </c>
      <c r="O19" s="5">
        <v>5119989</v>
      </c>
      <c r="P19" s="29">
        <f t="shared" si="15"/>
        <v>9670660</v>
      </c>
      <c r="Q19" s="5">
        <v>317545</v>
      </c>
      <c r="R19" s="5">
        <v>4407281</v>
      </c>
      <c r="S19" s="5">
        <v>2448303</v>
      </c>
      <c r="T19" s="111">
        <v>2497531</v>
      </c>
      <c r="U19" s="12">
        <f t="shared" si="2"/>
        <v>831664</v>
      </c>
      <c r="V19" s="5">
        <v>159662</v>
      </c>
      <c r="W19" s="5">
        <v>672002</v>
      </c>
      <c r="X19" s="12">
        <f t="shared" si="3"/>
        <v>5136003</v>
      </c>
      <c r="Y19" s="5">
        <v>1792579</v>
      </c>
      <c r="Z19" s="5">
        <v>772851</v>
      </c>
      <c r="AA19" s="5">
        <v>867383</v>
      </c>
      <c r="AB19" s="111">
        <v>1703190</v>
      </c>
      <c r="AC19" s="12">
        <f t="shared" si="4"/>
        <v>15536422</v>
      </c>
      <c r="AD19" s="12">
        <f t="shared" si="5"/>
        <v>7378190</v>
      </c>
      <c r="AE19" s="16">
        <v>836666</v>
      </c>
      <c r="AF19" s="16">
        <v>1083072</v>
      </c>
      <c r="AG19" s="16">
        <v>5458452</v>
      </c>
      <c r="AH19" s="12">
        <f t="shared" si="6"/>
        <v>3627843</v>
      </c>
      <c r="AI19" s="16">
        <v>417673</v>
      </c>
      <c r="AJ19" s="16">
        <v>522990</v>
      </c>
      <c r="AK19" s="16">
        <v>2687180</v>
      </c>
      <c r="AL19" s="98">
        <f t="shared" si="7"/>
        <v>4530389</v>
      </c>
      <c r="AM19" s="16">
        <v>826604</v>
      </c>
      <c r="AN19" s="16">
        <v>390608</v>
      </c>
      <c r="AO19" s="16">
        <v>3313177</v>
      </c>
      <c r="AP19" s="12">
        <f t="shared" si="8"/>
        <v>22237090</v>
      </c>
      <c r="AQ19" s="16">
        <v>627063</v>
      </c>
      <c r="AR19" s="99">
        <v>12224868</v>
      </c>
      <c r="AS19" s="100">
        <v>9385159</v>
      </c>
      <c r="AT19" s="114">
        <f>B19+D19+N19+P19+U19+X19+AC19+AP19</f>
        <v>127039119</v>
      </c>
      <c r="AU19" s="102"/>
      <c r="AV19" s="103">
        <f>B19+D19+N19+P19+U19+X19+AC19</f>
        <v>104802029</v>
      </c>
      <c r="AW19" s="12">
        <f t="shared" si="9"/>
        <v>419082</v>
      </c>
      <c r="AX19" s="111">
        <v>419082</v>
      </c>
      <c r="AY19" s="12">
        <f t="shared" si="16"/>
        <v>1086207</v>
      </c>
      <c r="AZ19" s="104">
        <v>175885</v>
      </c>
      <c r="BA19" s="104">
        <v>792231</v>
      </c>
      <c r="BB19" s="105">
        <v>118091</v>
      </c>
      <c r="BC19" s="12">
        <f t="shared" si="17"/>
        <v>68692</v>
      </c>
      <c r="BD19" s="104">
        <v>68692</v>
      </c>
      <c r="BE19" s="97">
        <f t="shared" si="18"/>
        <v>1917971</v>
      </c>
      <c r="BF19" s="111">
        <v>5119</v>
      </c>
      <c r="BG19" s="115">
        <v>1912852</v>
      </c>
      <c r="BH19" s="12">
        <f t="shared" si="10"/>
        <v>315942</v>
      </c>
      <c r="BI19" s="5">
        <v>99606</v>
      </c>
      <c r="BJ19" s="5">
        <v>216336</v>
      </c>
      <c r="BK19" s="12">
        <f t="shared" si="19"/>
        <v>8096965</v>
      </c>
      <c r="BL19" s="111">
        <v>764400</v>
      </c>
      <c r="BM19" s="111">
        <v>1595434</v>
      </c>
      <c r="BN19" s="111">
        <v>5737131</v>
      </c>
      <c r="BO19" s="12">
        <f>BP19+BQ19+BR19</f>
        <v>4784564</v>
      </c>
      <c r="BP19" s="111">
        <v>2450690</v>
      </c>
      <c r="BQ19" s="5">
        <v>1062556</v>
      </c>
      <c r="BR19" s="116">
        <f t="shared" si="20"/>
        <v>1271318</v>
      </c>
      <c r="BS19" s="111">
        <v>0</v>
      </c>
      <c r="BT19" s="111">
        <v>0</v>
      </c>
      <c r="BU19" s="117">
        <v>1271318</v>
      </c>
      <c r="BV19" s="118">
        <f>AW19+AY19+BC19+BE19+BH19+BK19+BO19</f>
        <v>16689423</v>
      </c>
      <c r="BW19" s="114">
        <f>AT19+BV19</f>
        <v>143728542</v>
      </c>
      <c r="BX19" s="119"/>
      <c r="BY19" s="17"/>
      <c r="BZ19" s="114">
        <f t="shared" si="11"/>
        <v>143728542</v>
      </c>
      <c r="CA19" s="115">
        <v>0</v>
      </c>
      <c r="CB19" s="114">
        <f t="shared" si="12"/>
        <v>143728542</v>
      </c>
    </row>
    <row r="20" spans="1:80" ht="22.5" customHeight="1">
      <c r="A20" s="109" t="s">
        <v>37</v>
      </c>
      <c r="B20" s="110">
        <f t="shared" si="0"/>
        <v>7314069</v>
      </c>
      <c r="C20" s="111">
        <v>7314069</v>
      </c>
      <c r="D20" s="12">
        <f t="shared" si="13"/>
        <v>14131362</v>
      </c>
      <c r="E20" s="112">
        <v>2873881</v>
      </c>
      <c r="F20" s="112">
        <v>2597896</v>
      </c>
      <c r="G20" s="112">
        <v>1242291</v>
      </c>
      <c r="H20" s="12">
        <f t="shared" si="14"/>
        <v>5451915</v>
      </c>
      <c r="I20" s="5">
        <v>2486166</v>
      </c>
      <c r="J20" s="5">
        <v>2547504</v>
      </c>
      <c r="K20" s="5">
        <v>418245</v>
      </c>
      <c r="L20" s="111">
        <v>588222</v>
      </c>
      <c r="M20" s="111">
        <v>1377157</v>
      </c>
      <c r="N20" s="113">
        <f t="shared" si="1"/>
        <v>1894933</v>
      </c>
      <c r="O20" s="5">
        <v>1894933</v>
      </c>
      <c r="P20" s="29">
        <f t="shared" si="15"/>
        <v>2773191</v>
      </c>
      <c r="Q20" s="5">
        <v>144599</v>
      </c>
      <c r="R20" s="5">
        <v>889946</v>
      </c>
      <c r="S20" s="5">
        <v>639667</v>
      </c>
      <c r="T20" s="111">
        <v>1098979</v>
      </c>
      <c r="U20" s="12">
        <f t="shared" si="2"/>
        <v>756267</v>
      </c>
      <c r="V20" s="5">
        <v>157437</v>
      </c>
      <c r="W20" s="5">
        <v>598830</v>
      </c>
      <c r="X20" s="12">
        <f t="shared" si="3"/>
        <v>1676370</v>
      </c>
      <c r="Y20" s="5">
        <v>689990</v>
      </c>
      <c r="Z20" s="5">
        <v>251089</v>
      </c>
      <c r="AA20" s="5">
        <v>367049</v>
      </c>
      <c r="AB20" s="111">
        <v>368242</v>
      </c>
      <c r="AC20" s="12">
        <f t="shared" si="4"/>
        <v>4908260</v>
      </c>
      <c r="AD20" s="12">
        <f t="shared" si="5"/>
        <v>1905241</v>
      </c>
      <c r="AE20" s="16">
        <v>184209</v>
      </c>
      <c r="AF20" s="16">
        <v>204795</v>
      </c>
      <c r="AG20" s="16">
        <v>1516237</v>
      </c>
      <c r="AH20" s="12">
        <f t="shared" si="6"/>
        <v>856745</v>
      </c>
      <c r="AI20" s="16">
        <v>96723</v>
      </c>
      <c r="AJ20" s="16">
        <v>88458</v>
      </c>
      <c r="AK20" s="16">
        <v>671564</v>
      </c>
      <c r="AL20" s="98">
        <f t="shared" si="7"/>
        <v>2146274</v>
      </c>
      <c r="AM20" s="16">
        <v>440716</v>
      </c>
      <c r="AN20" s="16">
        <v>207717</v>
      </c>
      <c r="AO20" s="16">
        <v>1497841</v>
      </c>
      <c r="AP20" s="12">
        <f t="shared" si="8"/>
        <v>4892405</v>
      </c>
      <c r="AQ20" s="16">
        <v>378157</v>
      </c>
      <c r="AR20" s="99">
        <v>1589967</v>
      </c>
      <c r="AS20" s="100">
        <v>2924281</v>
      </c>
      <c r="AT20" s="114">
        <f>B20+D20+N20+P20+U20+X20+AC20+AP20</f>
        <v>38346857</v>
      </c>
      <c r="AU20" s="102"/>
      <c r="AV20" s="103">
        <f>B20+D20+N20+P20+U20+X20+AC20</f>
        <v>33454452</v>
      </c>
      <c r="AW20" s="12">
        <f t="shared" si="9"/>
        <v>399650</v>
      </c>
      <c r="AX20" s="111">
        <v>399650</v>
      </c>
      <c r="AY20" s="12">
        <f t="shared" si="16"/>
        <v>317039</v>
      </c>
      <c r="AZ20" s="104">
        <v>40683</v>
      </c>
      <c r="BA20" s="104">
        <v>254726</v>
      </c>
      <c r="BB20" s="105">
        <v>21630</v>
      </c>
      <c r="BC20" s="12">
        <f t="shared" si="17"/>
        <v>65338</v>
      </c>
      <c r="BD20" s="104">
        <v>65338</v>
      </c>
      <c r="BE20" s="97">
        <f t="shared" si="18"/>
        <v>600609</v>
      </c>
      <c r="BF20" s="111">
        <v>135051</v>
      </c>
      <c r="BG20" s="115">
        <v>465558</v>
      </c>
      <c r="BH20" s="12">
        <f t="shared" si="10"/>
        <v>300612</v>
      </c>
      <c r="BI20" s="5">
        <v>94988</v>
      </c>
      <c r="BJ20" s="5">
        <v>205624</v>
      </c>
      <c r="BK20" s="12">
        <f t="shared" si="19"/>
        <v>1290205</v>
      </c>
      <c r="BL20" s="111">
        <v>191934</v>
      </c>
      <c r="BM20" s="111">
        <v>359858</v>
      </c>
      <c r="BN20" s="111">
        <v>738413</v>
      </c>
      <c r="BO20" s="12">
        <f>BP20+BQ20+BR20</f>
        <v>1265260</v>
      </c>
      <c r="BP20" s="111">
        <v>604576</v>
      </c>
      <c r="BQ20" s="5">
        <v>177482</v>
      </c>
      <c r="BR20" s="116">
        <f t="shared" si="20"/>
        <v>483202</v>
      </c>
      <c r="BS20" s="111">
        <v>0</v>
      </c>
      <c r="BT20" s="111">
        <v>0</v>
      </c>
      <c r="BU20" s="117">
        <v>483202</v>
      </c>
      <c r="BV20" s="118">
        <f>AW20+AY20+BC20+BE20+BH20+BK20+BO20</f>
        <v>4238713</v>
      </c>
      <c r="BW20" s="114">
        <f>AT20+BV20</f>
        <v>42585570</v>
      </c>
      <c r="BX20" s="119"/>
      <c r="BY20" s="17"/>
      <c r="BZ20" s="114">
        <f t="shared" si="11"/>
        <v>42585570</v>
      </c>
      <c r="CA20" s="115">
        <v>0</v>
      </c>
      <c r="CB20" s="114">
        <f t="shared" si="12"/>
        <v>42585570</v>
      </c>
    </row>
    <row r="21" spans="1:80" ht="22.5" customHeight="1">
      <c r="A21" s="109" t="s">
        <v>38</v>
      </c>
      <c r="B21" s="110">
        <f t="shared" si="0"/>
        <v>9008018</v>
      </c>
      <c r="C21" s="111">
        <v>9008018</v>
      </c>
      <c r="D21" s="12">
        <f t="shared" si="13"/>
        <v>23276895</v>
      </c>
      <c r="E21" s="112">
        <v>3954512</v>
      </c>
      <c r="F21" s="112">
        <v>3622179</v>
      </c>
      <c r="G21" s="112">
        <v>3055529</v>
      </c>
      <c r="H21" s="12">
        <f t="shared" si="14"/>
        <v>7561726</v>
      </c>
      <c r="I21" s="5">
        <v>3548738</v>
      </c>
      <c r="J21" s="5">
        <v>3135389</v>
      </c>
      <c r="K21" s="5">
        <v>877599</v>
      </c>
      <c r="L21" s="111">
        <v>2916645</v>
      </c>
      <c r="M21" s="111">
        <v>2166304</v>
      </c>
      <c r="N21" s="113">
        <f t="shared" si="1"/>
        <v>2256905</v>
      </c>
      <c r="O21" s="5">
        <v>2256905</v>
      </c>
      <c r="P21" s="29">
        <f t="shared" si="15"/>
        <v>3845735</v>
      </c>
      <c r="Q21" s="5">
        <v>172464</v>
      </c>
      <c r="R21" s="5">
        <v>1693975</v>
      </c>
      <c r="S21" s="5">
        <v>1126309</v>
      </c>
      <c r="T21" s="111">
        <v>852987</v>
      </c>
      <c r="U21" s="12">
        <f t="shared" si="2"/>
        <v>555896</v>
      </c>
      <c r="V21" s="5">
        <v>165550</v>
      </c>
      <c r="W21" s="5">
        <v>390346</v>
      </c>
      <c r="X21" s="12">
        <f t="shared" si="3"/>
        <v>2325456</v>
      </c>
      <c r="Y21" s="5">
        <v>897859</v>
      </c>
      <c r="Z21" s="5">
        <v>335156</v>
      </c>
      <c r="AA21" s="5">
        <v>478844</v>
      </c>
      <c r="AB21" s="111">
        <v>613597</v>
      </c>
      <c r="AC21" s="12">
        <f t="shared" si="4"/>
        <v>6127220</v>
      </c>
      <c r="AD21" s="12">
        <f t="shared" si="5"/>
        <v>2657211</v>
      </c>
      <c r="AE21" s="16">
        <v>308649</v>
      </c>
      <c r="AF21" s="16">
        <v>327061</v>
      </c>
      <c r="AG21" s="16">
        <v>2021501</v>
      </c>
      <c r="AH21" s="12">
        <f t="shared" si="6"/>
        <v>1391386</v>
      </c>
      <c r="AI21" s="16">
        <v>185656</v>
      </c>
      <c r="AJ21" s="16">
        <v>170709</v>
      </c>
      <c r="AK21" s="16">
        <v>1035021</v>
      </c>
      <c r="AL21" s="98">
        <f t="shared" si="7"/>
        <v>2078623</v>
      </c>
      <c r="AM21" s="16">
        <v>497274</v>
      </c>
      <c r="AN21" s="16">
        <v>74000</v>
      </c>
      <c r="AO21" s="16">
        <v>1507349</v>
      </c>
      <c r="AP21" s="12">
        <f t="shared" si="8"/>
        <v>7282856</v>
      </c>
      <c r="AQ21" s="16">
        <v>444470</v>
      </c>
      <c r="AR21" s="99">
        <v>3240224</v>
      </c>
      <c r="AS21" s="100">
        <v>3598162</v>
      </c>
      <c r="AT21" s="114">
        <f>B21+D21+N21+P21+U21+X21+AC21+AP21</f>
        <v>54678981</v>
      </c>
      <c r="AU21" s="102"/>
      <c r="AV21" s="103">
        <f>B21+D21+N21+P21+U21+X21+AC21</f>
        <v>47396125</v>
      </c>
      <c r="AW21" s="12">
        <f t="shared" si="9"/>
        <v>357424</v>
      </c>
      <c r="AX21" s="111">
        <v>357424</v>
      </c>
      <c r="AY21" s="12">
        <f t="shared" si="16"/>
        <v>348960</v>
      </c>
      <c r="AZ21" s="104">
        <v>54351</v>
      </c>
      <c r="BA21" s="104">
        <v>266940</v>
      </c>
      <c r="BB21" s="105">
        <v>27669</v>
      </c>
      <c r="BC21" s="12">
        <f t="shared" si="17"/>
        <v>58170</v>
      </c>
      <c r="BD21" s="104">
        <v>58170</v>
      </c>
      <c r="BE21" s="97">
        <f t="shared" si="18"/>
        <v>735108</v>
      </c>
      <c r="BF21" s="111">
        <v>36299</v>
      </c>
      <c r="BG21" s="115">
        <v>698809</v>
      </c>
      <c r="BH21" s="12">
        <f t="shared" si="10"/>
        <v>268079</v>
      </c>
      <c r="BI21" s="5">
        <v>84952</v>
      </c>
      <c r="BJ21" s="5">
        <v>183127</v>
      </c>
      <c r="BK21" s="12">
        <f t="shared" si="19"/>
        <v>2914841</v>
      </c>
      <c r="BL21" s="111">
        <v>461383</v>
      </c>
      <c r="BM21" s="111">
        <v>241197</v>
      </c>
      <c r="BN21" s="111">
        <v>2212261</v>
      </c>
      <c r="BO21" s="12">
        <f>BP21+BQ21+BR21</f>
        <v>1540785</v>
      </c>
      <c r="BP21" s="111">
        <v>661981</v>
      </c>
      <c r="BQ21" s="5">
        <v>343924</v>
      </c>
      <c r="BR21" s="116">
        <f t="shared" si="20"/>
        <v>534880</v>
      </c>
      <c r="BS21" s="111">
        <v>0</v>
      </c>
      <c r="BT21" s="111">
        <v>0</v>
      </c>
      <c r="BU21" s="117">
        <v>534880</v>
      </c>
      <c r="BV21" s="118">
        <f>AW21+AY21+BC21+BE21+BH21+BK21+BO21</f>
        <v>6223367</v>
      </c>
      <c r="BW21" s="114">
        <f>AT21+BV21</f>
        <v>60902348</v>
      </c>
      <c r="BX21" s="119"/>
      <c r="BY21" s="25"/>
      <c r="BZ21" s="114">
        <f t="shared" si="11"/>
        <v>60902348</v>
      </c>
      <c r="CA21" s="115">
        <v>0</v>
      </c>
      <c r="CB21" s="114">
        <f t="shared" si="12"/>
        <v>60902348</v>
      </c>
    </row>
    <row r="22" spans="1:80" ht="22.5" customHeight="1">
      <c r="A22" s="109" t="s">
        <v>39</v>
      </c>
      <c r="B22" s="110">
        <f t="shared" si="0"/>
        <v>12277605</v>
      </c>
      <c r="C22" s="111">
        <v>12277605</v>
      </c>
      <c r="D22" s="12">
        <f t="shared" si="13"/>
        <v>35659312</v>
      </c>
      <c r="E22" s="112">
        <v>6382217</v>
      </c>
      <c r="F22" s="112">
        <v>5958884</v>
      </c>
      <c r="G22" s="112">
        <v>3177676</v>
      </c>
      <c r="H22" s="12">
        <f t="shared" si="14"/>
        <v>12427195</v>
      </c>
      <c r="I22" s="5">
        <v>5891875</v>
      </c>
      <c r="J22" s="5">
        <v>5724211</v>
      </c>
      <c r="K22" s="5">
        <v>811109</v>
      </c>
      <c r="L22" s="111">
        <v>3933773</v>
      </c>
      <c r="M22" s="111">
        <v>3779567</v>
      </c>
      <c r="N22" s="113">
        <f t="shared" si="1"/>
        <v>3431223</v>
      </c>
      <c r="O22" s="5">
        <v>3431223</v>
      </c>
      <c r="P22" s="29">
        <f t="shared" si="15"/>
        <v>5538329</v>
      </c>
      <c r="Q22" s="5">
        <v>233117</v>
      </c>
      <c r="R22" s="5">
        <v>2858037</v>
      </c>
      <c r="S22" s="5">
        <v>1066921</v>
      </c>
      <c r="T22" s="111">
        <v>1380254</v>
      </c>
      <c r="U22" s="12">
        <f t="shared" si="2"/>
        <v>732208</v>
      </c>
      <c r="V22" s="5">
        <v>183275</v>
      </c>
      <c r="W22" s="5">
        <v>548933</v>
      </c>
      <c r="X22" s="12">
        <f t="shared" si="3"/>
        <v>3331106</v>
      </c>
      <c r="Y22" s="5">
        <v>1297063</v>
      </c>
      <c r="Z22" s="5">
        <v>518405</v>
      </c>
      <c r="AA22" s="5">
        <v>673029</v>
      </c>
      <c r="AB22" s="111">
        <v>842609</v>
      </c>
      <c r="AC22" s="12">
        <f t="shared" si="4"/>
        <v>10749891</v>
      </c>
      <c r="AD22" s="12">
        <f t="shared" si="5"/>
        <v>4999611</v>
      </c>
      <c r="AE22" s="16">
        <v>605951</v>
      </c>
      <c r="AF22" s="16">
        <v>665330</v>
      </c>
      <c r="AG22" s="16">
        <v>3728330</v>
      </c>
      <c r="AH22" s="12">
        <f t="shared" si="6"/>
        <v>2610516</v>
      </c>
      <c r="AI22" s="16">
        <v>325463</v>
      </c>
      <c r="AJ22" s="16">
        <v>335210</v>
      </c>
      <c r="AK22" s="16">
        <v>1949843</v>
      </c>
      <c r="AL22" s="98">
        <f t="shared" si="7"/>
        <v>3139764</v>
      </c>
      <c r="AM22" s="16">
        <v>634087</v>
      </c>
      <c r="AN22" s="16">
        <v>234875</v>
      </c>
      <c r="AO22" s="16">
        <v>2270802</v>
      </c>
      <c r="AP22" s="12">
        <f t="shared" si="8"/>
        <v>10952225</v>
      </c>
      <c r="AQ22" s="16">
        <v>1186988</v>
      </c>
      <c r="AR22" s="99">
        <v>3832954</v>
      </c>
      <c r="AS22" s="100">
        <v>5932283</v>
      </c>
      <c r="AT22" s="114">
        <f>B22+D22+N22+P22+U22+X22+AC22+AP22</f>
        <v>82671899</v>
      </c>
      <c r="AU22" s="102"/>
      <c r="AV22" s="103">
        <f>B22+D22+N22+P22+U22+X22+AC22</f>
        <v>71719674</v>
      </c>
      <c r="AW22" s="12">
        <f t="shared" si="9"/>
        <v>363467</v>
      </c>
      <c r="AX22" s="111">
        <v>363467</v>
      </c>
      <c r="AY22" s="12">
        <f t="shared" si="16"/>
        <v>609344</v>
      </c>
      <c r="AZ22" s="104">
        <v>95606</v>
      </c>
      <c r="BA22" s="104">
        <v>458317</v>
      </c>
      <c r="BB22" s="105">
        <v>55421</v>
      </c>
      <c r="BC22" s="12">
        <f t="shared" si="17"/>
        <v>59238</v>
      </c>
      <c r="BD22" s="104">
        <v>59238</v>
      </c>
      <c r="BE22" s="97">
        <f t="shared" si="18"/>
        <v>1211004</v>
      </c>
      <c r="BF22" s="111">
        <v>3232</v>
      </c>
      <c r="BG22" s="115">
        <v>1207772</v>
      </c>
      <c r="BH22" s="12">
        <f t="shared" si="10"/>
        <v>272746</v>
      </c>
      <c r="BI22" s="5">
        <v>86388</v>
      </c>
      <c r="BJ22" s="5">
        <v>186358</v>
      </c>
      <c r="BK22" s="12">
        <f t="shared" si="19"/>
        <v>4797478</v>
      </c>
      <c r="BL22" s="111">
        <v>545721</v>
      </c>
      <c r="BM22" s="111">
        <v>822708</v>
      </c>
      <c r="BN22" s="111">
        <v>3429049</v>
      </c>
      <c r="BO22" s="12">
        <f>BP22+BQ22+BR22</f>
        <v>2872016</v>
      </c>
      <c r="BP22" s="111">
        <v>1442521</v>
      </c>
      <c r="BQ22" s="5">
        <v>653491</v>
      </c>
      <c r="BR22" s="116">
        <f t="shared" si="20"/>
        <v>776004</v>
      </c>
      <c r="BS22" s="111">
        <v>0</v>
      </c>
      <c r="BT22" s="111">
        <v>0</v>
      </c>
      <c r="BU22" s="117">
        <v>776004</v>
      </c>
      <c r="BV22" s="118">
        <f>AW22+AY22+BC22+BE22+BH22+BK22+BO22</f>
        <v>10185293</v>
      </c>
      <c r="BW22" s="114">
        <f>AT22+BV22</f>
        <v>92857192</v>
      </c>
      <c r="BX22" s="119"/>
      <c r="BY22" s="26"/>
      <c r="BZ22" s="114">
        <f t="shared" si="11"/>
        <v>92857192</v>
      </c>
      <c r="CA22" s="115">
        <v>0</v>
      </c>
      <c r="CB22" s="114">
        <f t="shared" si="12"/>
        <v>92857192</v>
      </c>
    </row>
    <row r="23" spans="1:80" ht="22.5" customHeight="1">
      <c r="A23" s="109" t="s">
        <v>40</v>
      </c>
      <c r="B23" s="110">
        <f t="shared" si="0"/>
        <v>8220398</v>
      </c>
      <c r="C23" s="111">
        <v>8220398</v>
      </c>
      <c r="D23" s="12">
        <f t="shared" si="13"/>
        <v>20773853</v>
      </c>
      <c r="E23" s="112">
        <v>3472969</v>
      </c>
      <c r="F23" s="112">
        <v>3366184</v>
      </c>
      <c r="G23" s="112">
        <v>2689089</v>
      </c>
      <c r="H23" s="12">
        <f t="shared" si="14"/>
        <v>7168101</v>
      </c>
      <c r="I23" s="5">
        <v>3183221</v>
      </c>
      <c r="J23" s="5">
        <v>3425791</v>
      </c>
      <c r="K23" s="5">
        <v>559089</v>
      </c>
      <c r="L23" s="111">
        <v>2296285</v>
      </c>
      <c r="M23" s="111">
        <v>1781225</v>
      </c>
      <c r="N23" s="113">
        <f t="shared" si="1"/>
        <v>2145366</v>
      </c>
      <c r="O23" s="5">
        <v>2145366</v>
      </c>
      <c r="P23" s="29">
        <f t="shared" si="15"/>
        <v>3168193</v>
      </c>
      <c r="Q23" s="5">
        <v>160290</v>
      </c>
      <c r="R23" s="5">
        <v>1379678</v>
      </c>
      <c r="S23" s="5">
        <v>611109</v>
      </c>
      <c r="T23" s="111">
        <v>1017116</v>
      </c>
      <c r="U23" s="12">
        <f t="shared" si="2"/>
        <v>648873</v>
      </c>
      <c r="V23" s="5">
        <v>162024</v>
      </c>
      <c r="W23" s="5">
        <v>486849</v>
      </c>
      <c r="X23" s="12">
        <f t="shared" si="3"/>
        <v>1956706</v>
      </c>
      <c r="Y23" s="5">
        <v>831878</v>
      </c>
      <c r="Z23" s="5">
        <v>298610</v>
      </c>
      <c r="AA23" s="5">
        <v>436570</v>
      </c>
      <c r="AB23" s="111">
        <v>389648</v>
      </c>
      <c r="AC23" s="12">
        <f t="shared" si="4"/>
        <v>5501622</v>
      </c>
      <c r="AD23" s="12">
        <f t="shared" si="5"/>
        <v>2409886</v>
      </c>
      <c r="AE23" s="16">
        <v>227132</v>
      </c>
      <c r="AF23" s="16">
        <v>288344</v>
      </c>
      <c r="AG23" s="16">
        <v>1894410</v>
      </c>
      <c r="AH23" s="12">
        <f t="shared" si="6"/>
        <v>958362</v>
      </c>
      <c r="AI23" s="16">
        <v>133333</v>
      </c>
      <c r="AJ23" s="16">
        <v>135015</v>
      </c>
      <c r="AK23" s="16">
        <v>690014</v>
      </c>
      <c r="AL23" s="98">
        <f t="shared" si="7"/>
        <v>2133374</v>
      </c>
      <c r="AM23" s="16">
        <v>472894</v>
      </c>
      <c r="AN23" s="16">
        <v>91797</v>
      </c>
      <c r="AO23" s="16">
        <v>1568683</v>
      </c>
      <c r="AP23" s="12">
        <f t="shared" si="8"/>
        <v>5701648</v>
      </c>
      <c r="AQ23" s="16">
        <v>138430</v>
      </c>
      <c r="AR23" s="99">
        <v>2276684</v>
      </c>
      <c r="AS23" s="100">
        <v>3286534</v>
      </c>
      <c r="AT23" s="114">
        <f>B23+D23+N23+P23+U23+X23+AC23+AP23</f>
        <v>48116659</v>
      </c>
      <c r="AU23" s="102"/>
      <c r="AV23" s="103">
        <f>B23+D23+N23+P23+U23+X23+AC23</f>
        <v>42415011</v>
      </c>
      <c r="AW23" s="12">
        <f t="shared" si="9"/>
        <v>335841</v>
      </c>
      <c r="AX23" s="111">
        <v>335841</v>
      </c>
      <c r="AY23" s="12">
        <f t="shared" si="16"/>
        <v>285412</v>
      </c>
      <c r="AZ23" s="104">
        <v>43547</v>
      </c>
      <c r="BA23" s="104">
        <v>219593</v>
      </c>
      <c r="BB23" s="105">
        <v>22272</v>
      </c>
      <c r="BC23" s="12">
        <f t="shared" si="17"/>
        <v>54599</v>
      </c>
      <c r="BD23" s="104">
        <v>54599</v>
      </c>
      <c r="BE23" s="97">
        <f t="shared" si="18"/>
        <v>701499</v>
      </c>
      <c r="BF23" s="111">
        <v>103887</v>
      </c>
      <c r="BG23" s="115">
        <v>597612</v>
      </c>
      <c r="BH23" s="12">
        <f t="shared" si="10"/>
        <v>251503</v>
      </c>
      <c r="BI23" s="5">
        <v>79822</v>
      </c>
      <c r="BJ23" s="5">
        <v>171681</v>
      </c>
      <c r="BK23" s="12">
        <f t="shared" si="19"/>
        <v>2752764</v>
      </c>
      <c r="BL23" s="111">
        <v>622322</v>
      </c>
      <c r="BM23" s="111">
        <v>380149</v>
      </c>
      <c r="BN23" s="111">
        <v>1750293</v>
      </c>
      <c r="BO23" s="12">
        <f>BP23+BQ23+BR23</f>
        <v>1488228</v>
      </c>
      <c r="BP23" s="111">
        <v>664735</v>
      </c>
      <c r="BQ23" s="5">
        <v>363739</v>
      </c>
      <c r="BR23" s="116">
        <f t="shared" si="20"/>
        <v>459754</v>
      </c>
      <c r="BS23" s="111">
        <v>0</v>
      </c>
      <c r="BT23" s="111">
        <v>0</v>
      </c>
      <c r="BU23" s="117">
        <v>459754</v>
      </c>
      <c r="BV23" s="118">
        <f>AW23+AY23+BC23+BE23+BH23+BK23+BO23</f>
        <v>5869846</v>
      </c>
      <c r="BW23" s="114">
        <f>AT23+BV23</f>
        <v>53986505</v>
      </c>
      <c r="BX23" s="119"/>
      <c r="BY23" s="26"/>
      <c r="BZ23" s="114">
        <f t="shared" si="11"/>
        <v>53986505</v>
      </c>
      <c r="CA23" s="115">
        <v>0</v>
      </c>
      <c r="CB23" s="114">
        <f t="shared" si="12"/>
        <v>53986505</v>
      </c>
    </row>
    <row r="24" spans="1:80" ht="22.5" customHeight="1">
      <c r="A24" s="109" t="s">
        <v>20</v>
      </c>
      <c r="B24" s="110">
        <f t="shared" si="0"/>
        <v>9132306</v>
      </c>
      <c r="C24" s="111">
        <v>9132306</v>
      </c>
      <c r="D24" s="12">
        <f t="shared" si="13"/>
        <v>30889662</v>
      </c>
      <c r="E24" s="112">
        <v>4790919</v>
      </c>
      <c r="F24" s="112">
        <v>4658305</v>
      </c>
      <c r="G24" s="112">
        <v>4317713</v>
      </c>
      <c r="H24" s="12">
        <f t="shared" si="14"/>
        <v>11024355</v>
      </c>
      <c r="I24" s="5">
        <v>4558511</v>
      </c>
      <c r="J24" s="5">
        <v>5496375</v>
      </c>
      <c r="K24" s="5">
        <v>969469</v>
      </c>
      <c r="L24" s="111">
        <v>3399518</v>
      </c>
      <c r="M24" s="111">
        <v>2698852</v>
      </c>
      <c r="N24" s="113">
        <f t="shared" si="1"/>
        <v>2454712</v>
      </c>
      <c r="O24" s="5">
        <v>2454712</v>
      </c>
      <c r="P24" s="29">
        <f t="shared" si="15"/>
        <v>3732030</v>
      </c>
      <c r="Q24" s="5">
        <v>178244</v>
      </c>
      <c r="R24" s="5">
        <v>1998702</v>
      </c>
      <c r="S24" s="5">
        <v>568175</v>
      </c>
      <c r="T24" s="111">
        <v>986909</v>
      </c>
      <c r="U24" s="12">
        <f t="shared" si="2"/>
        <v>580739</v>
      </c>
      <c r="V24" s="5">
        <v>119070</v>
      </c>
      <c r="W24" s="5">
        <v>461669</v>
      </c>
      <c r="X24" s="12">
        <f t="shared" si="3"/>
        <v>2777548</v>
      </c>
      <c r="Y24" s="5">
        <v>933298</v>
      </c>
      <c r="Z24" s="5">
        <v>352637</v>
      </c>
      <c r="AA24" s="5">
        <v>459356</v>
      </c>
      <c r="AB24" s="111">
        <v>1032257</v>
      </c>
      <c r="AC24" s="12">
        <f t="shared" si="4"/>
        <v>7841529</v>
      </c>
      <c r="AD24" s="12">
        <f t="shared" si="5"/>
        <v>3867456</v>
      </c>
      <c r="AE24" s="16">
        <v>441225</v>
      </c>
      <c r="AF24" s="16">
        <v>464610</v>
      </c>
      <c r="AG24" s="16">
        <v>2961621</v>
      </c>
      <c r="AH24" s="12">
        <f t="shared" si="6"/>
        <v>1627917</v>
      </c>
      <c r="AI24" s="16">
        <v>287268</v>
      </c>
      <c r="AJ24" s="16">
        <v>235889</v>
      </c>
      <c r="AK24" s="16">
        <v>1104760</v>
      </c>
      <c r="AL24" s="98">
        <f t="shared" si="7"/>
        <v>2346156</v>
      </c>
      <c r="AM24" s="16">
        <v>543470</v>
      </c>
      <c r="AN24" s="16">
        <v>196469</v>
      </c>
      <c r="AO24" s="16">
        <v>1606217</v>
      </c>
      <c r="AP24" s="12">
        <f t="shared" si="8"/>
        <v>7879958</v>
      </c>
      <c r="AQ24" s="16">
        <v>218673</v>
      </c>
      <c r="AR24" s="99">
        <v>3690873</v>
      </c>
      <c r="AS24" s="100">
        <v>3970412</v>
      </c>
      <c r="AT24" s="114">
        <f>B24+D24+N24+P24+U24+X24+AC24+AP24</f>
        <v>65288484</v>
      </c>
      <c r="AU24" s="102"/>
      <c r="AV24" s="103">
        <f>B24+D24+N24+P24+U24+X24+AC24</f>
        <v>57408526</v>
      </c>
      <c r="AW24" s="12">
        <f t="shared" si="9"/>
        <v>296230</v>
      </c>
      <c r="AX24" s="111">
        <v>296230</v>
      </c>
      <c r="AY24" s="12">
        <f t="shared" si="16"/>
        <v>361582</v>
      </c>
      <c r="AZ24" s="104">
        <v>47603</v>
      </c>
      <c r="BA24" s="104">
        <v>286153</v>
      </c>
      <c r="BB24" s="105">
        <v>27826</v>
      </c>
      <c r="BC24" s="12">
        <f t="shared" si="17"/>
        <v>47773</v>
      </c>
      <c r="BD24" s="104">
        <v>47773</v>
      </c>
      <c r="BE24" s="97">
        <f t="shared" si="18"/>
        <v>817949</v>
      </c>
      <c r="BF24" s="111">
        <v>70329</v>
      </c>
      <c r="BG24" s="115">
        <v>747620</v>
      </c>
      <c r="BH24" s="12">
        <f t="shared" si="10"/>
        <v>220609</v>
      </c>
      <c r="BI24" s="5">
        <v>70407</v>
      </c>
      <c r="BJ24" s="5">
        <v>150202</v>
      </c>
      <c r="BK24" s="12">
        <f t="shared" si="19"/>
        <v>2327149</v>
      </c>
      <c r="BL24" s="111">
        <v>142024</v>
      </c>
      <c r="BM24" s="111">
        <v>755159</v>
      </c>
      <c r="BN24" s="111">
        <v>1429966</v>
      </c>
      <c r="BO24" s="12">
        <f>BP24+BQ24+BR24</f>
        <v>1844063</v>
      </c>
      <c r="BP24" s="111">
        <v>890207</v>
      </c>
      <c r="BQ24" s="5">
        <v>496355</v>
      </c>
      <c r="BR24" s="116">
        <f t="shared" si="20"/>
        <v>457501</v>
      </c>
      <c r="BS24" s="111">
        <v>0</v>
      </c>
      <c r="BT24" s="111">
        <v>0</v>
      </c>
      <c r="BU24" s="117">
        <v>457501</v>
      </c>
      <c r="BV24" s="118">
        <f>AW24+AY24+BC24+BE24+BH24+BK24+BO24</f>
        <v>5915355</v>
      </c>
      <c r="BW24" s="114">
        <f>AT24+BV24</f>
        <v>71203839</v>
      </c>
      <c r="BX24" s="119"/>
      <c r="BY24" s="17"/>
      <c r="BZ24" s="114">
        <f t="shared" si="11"/>
        <v>71203839</v>
      </c>
      <c r="CA24" s="115">
        <v>0</v>
      </c>
      <c r="CB24" s="114">
        <f t="shared" si="12"/>
        <v>71203839</v>
      </c>
    </row>
    <row r="25" spans="1:80" ht="22.5" customHeight="1">
      <c r="A25" s="109" t="s">
        <v>41</v>
      </c>
      <c r="B25" s="110">
        <f t="shared" si="0"/>
        <v>7060870</v>
      </c>
      <c r="C25" s="111">
        <v>7060870</v>
      </c>
      <c r="D25" s="12">
        <f t="shared" si="13"/>
        <v>19599621</v>
      </c>
      <c r="E25" s="112">
        <v>3087398</v>
      </c>
      <c r="F25" s="112">
        <v>2793352</v>
      </c>
      <c r="G25" s="112">
        <v>2715861</v>
      </c>
      <c r="H25" s="12">
        <f t="shared" si="14"/>
        <v>7175715</v>
      </c>
      <c r="I25" s="5">
        <v>3371625</v>
      </c>
      <c r="J25" s="5">
        <v>3251078</v>
      </c>
      <c r="K25" s="5">
        <v>553012</v>
      </c>
      <c r="L25" s="111">
        <v>2381420</v>
      </c>
      <c r="M25" s="111">
        <v>1445875</v>
      </c>
      <c r="N25" s="113">
        <f t="shared" si="1"/>
        <v>1742237</v>
      </c>
      <c r="O25" s="5">
        <v>1742237</v>
      </c>
      <c r="P25" s="29">
        <f t="shared" si="15"/>
        <v>2755812</v>
      </c>
      <c r="Q25" s="5">
        <v>143899</v>
      </c>
      <c r="R25" s="5">
        <v>1172933</v>
      </c>
      <c r="S25" s="5">
        <v>770470</v>
      </c>
      <c r="T25" s="111">
        <v>668510</v>
      </c>
      <c r="U25" s="12">
        <f t="shared" si="2"/>
        <v>543055</v>
      </c>
      <c r="V25" s="5">
        <v>109164</v>
      </c>
      <c r="W25" s="5">
        <v>433891</v>
      </c>
      <c r="X25" s="12">
        <f t="shared" si="3"/>
        <v>1739080</v>
      </c>
      <c r="Y25" s="5">
        <v>697788</v>
      </c>
      <c r="Z25" s="5">
        <v>249058</v>
      </c>
      <c r="AA25" s="5">
        <v>352217</v>
      </c>
      <c r="AB25" s="111">
        <v>440017</v>
      </c>
      <c r="AC25" s="12">
        <f t="shared" si="4"/>
        <v>5746444</v>
      </c>
      <c r="AD25" s="12">
        <f t="shared" si="5"/>
        <v>2491991</v>
      </c>
      <c r="AE25" s="16">
        <v>327037</v>
      </c>
      <c r="AF25" s="16">
        <v>294457</v>
      </c>
      <c r="AG25" s="16">
        <v>1870497</v>
      </c>
      <c r="AH25" s="12">
        <f t="shared" si="6"/>
        <v>1253935</v>
      </c>
      <c r="AI25" s="16">
        <v>218614</v>
      </c>
      <c r="AJ25" s="16">
        <v>164501</v>
      </c>
      <c r="AK25" s="16">
        <v>870820</v>
      </c>
      <c r="AL25" s="98">
        <f t="shared" si="7"/>
        <v>2000518</v>
      </c>
      <c r="AM25" s="16">
        <v>488215</v>
      </c>
      <c r="AN25" s="16">
        <v>358640</v>
      </c>
      <c r="AO25" s="16">
        <v>1153663</v>
      </c>
      <c r="AP25" s="12">
        <f t="shared" si="8"/>
        <v>5880795</v>
      </c>
      <c r="AQ25" s="16">
        <v>522374</v>
      </c>
      <c r="AR25" s="99">
        <v>2832537</v>
      </c>
      <c r="AS25" s="100">
        <v>2525884</v>
      </c>
      <c r="AT25" s="114">
        <f>B25+D25+N25+P25+U25+X25+AC25+AP25</f>
        <v>45067914</v>
      </c>
      <c r="AU25" s="102"/>
      <c r="AV25" s="103">
        <f>B25+D25+N25+P25+U25+X25+AC25</f>
        <v>39187119</v>
      </c>
      <c r="AW25" s="12">
        <f t="shared" si="9"/>
        <v>306032</v>
      </c>
      <c r="AX25" s="111">
        <v>306032</v>
      </c>
      <c r="AY25" s="12">
        <f t="shared" si="16"/>
        <v>217384</v>
      </c>
      <c r="AZ25" s="104">
        <v>30289</v>
      </c>
      <c r="BA25" s="104">
        <v>166690</v>
      </c>
      <c r="BB25" s="105">
        <v>20405</v>
      </c>
      <c r="BC25" s="12">
        <f t="shared" si="17"/>
        <v>49366</v>
      </c>
      <c r="BD25" s="104">
        <v>49366</v>
      </c>
      <c r="BE25" s="97">
        <f t="shared" si="18"/>
        <v>519024</v>
      </c>
      <c r="BF25" s="111">
        <v>58824</v>
      </c>
      <c r="BG25" s="115">
        <v>460200</v>
      </c>
      <c r="BH25" s="12">
        <f t="shared" si="10"/>
        <v>227854</v>
      </c>
      <c r="BI25" s="5">
        <v>72737</v>
      </c>
      <c r="BJ25" s="5">
        <v>155117</v>
      </c>
      <c r="BK25" s="12">
        <f t="shared" si="19"/>
        <v>1652292</v>
      </c>
      <c r="BL25" s="111">
        <v>495690</v>
      </c>
      <c r="BM25" s="111">
        <v>195827</v>
      </c>
      <c r="BN25" s="111">
        <v>960775</v>
      </c>
      <c r="BO25" s="12">
        <f>BP25+BQ25+BR25</f>
        <v>1344519</v>
      </c>
      <c r="BP25" s="111">
        <v>654615</v>
      </c>
      <c r="BQ25" s="5">
        <v>326586</v>
      </c>
      <c r="BR25" s="116">
        <f t="shared" si="20"/>
        <v>363318</v>
      </c>
      <c r="BS25" s="120">
        <v>0</v>
      </c>
      <c r="BT25" s="120">
        <v>0</v>
      </c>
      <c r="BU25" s="121">
        <v>363318</v>
      </c>
      <c r="BV25" s="118">
        <f>AW25+AY25+BC25+BE25+BH25+BK25+BO25</f>
        <v>4316471</v>
      </c>
      <c r="BW25" s="114">
        <f>AT25+BV25</f>
        <v>49384385</v>
      </c>
      <c r="BX25" s="119"/>
      <c r="BY25" s="17"/>
      <c r="BZ25" s="114">
        <f t="shared" si="11"/>
        <v>49384385</v>
      </c>
      <c r="CA25" s="115">
        <v>0</v>
      </c>
      <c r="CB25" s="114">
        <f t="shared" si="12"/>
        <v>49384385</v>
      </c>
    </row>
    <row r="26" spans="1:80" ht="22.5" customHeight="1">
      <c r="A26" s="109" t="s">
        <v>42</v>
      </c>
      <c r="B26" s="110">
        <f t="shared" si="0"/>
        <v>11927053</v>
      </c>
      <c r="C26" s="111">
        <v>11927053</v>
      </c>
      <c r="D26" s="12">
        <f t="shared" si="13"/>
        <v>44604001</v>
      </c>
      <c r="E26" s="112">
        <v>7190524</v>
      </c>
      <c r="F26" s="112">
        <v>6232039</v>
      </c>
      <c r="G26" s="112">
        <v>7194577</v>
      </c>
      <c r="H26" s="12">
        <f t="shared" si="14"/>
        <v>16458748</v>
      </c>
      <c r="I26" s="5">
        <v>7872841</v>
      </c>
      <c r="J26" s="5">
        <v>5635674</v>
      </c>
      <c r="K26" s="5">
        <v>2950233</v>
      </c>
      <c r="L26" s="111">
        <v>3994469</v>
      </c>
      <c r="M26" s="111">
        <v>3533644</v>
      </c>
      <c r="N26" s="113">
        <f t="shared" si="1"/>
        <v>3511510</v>
      </c>
      <c r="O26" s="5">
        <v>3511510</v>
      </c>
      <c r="P26" s="29">
        <f t="shared" si="15"/>
        <v>5637244</v>
      </c>
      <c r="Q26" s="5">
        <v>232426</v>
      </c>
      <c r="R26" s="5">
        <v>2820511</v>
      </c>
      <c r="S26" s="5">
        <v>991595</v>
      </c>
      <c r="T26" s="111">
        <v>1592712</v>
      </c>
      <c r="U26" s="12">
        <f t="shared" si="2"/>
        <v>727920</v>
      </c>
      <c r="V26" s="5">
        <v>134922</v>
      </c>
      <c r="W26" s="5">
        <v>592998</v>
      </c>
      <c r="X26" s="12">
        <f t="shared" si="3"/>
        <v>3769639</v>
      </c>
      <c r="Y26" s="5">
        <v>1283255</v>
      </c>
      <c r="Z26" s="5">
        <v>516183</v>
      </c>
      <c r="AA26" s="5">
        <v>595251</v>
      </c>
      <c r="AB26" s="111">
        <v>1374950</v>
      </c>
      <c r="AC26" s="12">
        <f t="shared" si="4"/>
        <v>12260146</v>
      </c>
      <c r="AD26" s="12">
        <f t="shared" si="5"/>
        <v>6071041</v>
      </c>
      <c r="AE26" s="16">
        <v>896634</v>
      </c>
      <c r="AF26" s="16">
        <v>785558</v>
      </c>
      <c r="AG26" s="16">
        <v>4388849</v>
      </c>
      <c r="AH26" s="12">
        <f t="shared" si="6"/>
        <v>3043401</v>
      </c>
      <c r="AI26" s="16">
        <v>583372</v>
      </c>
      <c r="AJ26" s="16">
        <v>442291</v>
      </c>
      <c r="AK26" s="16">
        <v>2017738</v>
      </c>
      <c r="AL26" s="98">
        <f t="shared" si="7"/>
        <v>3145704</v>
      </c>
      <c r="AM26" s="16">
        <v>707376</v>
      </c>
      <c r="AN26" s="16">
        <v>74000</v>
      </c>
      <c r="AO26" s="16">
        <v>2364328</v>
      </c>
      <c r="AP26" s="12">
        <f t="shared" si="8"/>
        <v>8879089</v>
      </c>
      <c r="AQ26" s="16">
        <v>51166</v>
      </c>
      <c r="AR26" s="99">
        <v>2739645</v>
      </c>
      <c r="AS26" s="100">
        <v>6088278</v>
      </c>
      <c r="AT26" s="114">
        <f>B26+D26+N26+P26+U26+X26+AC26+AP26</f>
        <v>91316602</v>
      </c>
      <c r="AU26" s="102"/>
      <c r="AV26" s="103">
        <f>B26+D26+N26+P26+U26+X26+AC26</f>
        <v>82437513</v>
      </c>
      <c r="AW26" s="12">
        <f t="shared" si="9"/>
        <v>304769</v>
      </c>
      <c r="AX26" s="111">
        <v>304769</v>
      </c>
      <c r="AY26" s="12">
        <f t="shared" si="16"/>
        <v>530229</v>
      </c>
      <c r="AZ26" s="104">
        <v>78815</v>
      </c>
      <c r="BA26" s="104">
        <v>398699</v>
      </c>
      <c r="BB26" s="105">
        <v>52715</v>
      </c>
      <c r="BC26" s="12">
        <f t="shared" si="17"/>
        <v>49166</v>
      </c>
      <c r="BD26" s="104">
        <v>49166</v>
      </c>
      <c r="BE26" s="97">
        <f t="shared" si="18"/>
        <v>1204506</v>
      </c>
      <c r="BF26" s="111">
        <v>3215</v>
      </c>
      <c r="BG26" s="115">
        <v>1201291</v>
      </c>
      <c r="BH26" s="12">
        <f t="shared" si="10"/>
        <v>227228</v>
      </c>
      <c r="BI26" s="5">
        <v>72437</v>
      </c>
      <c r="BJ26" s="5">
        <v>154791</v>
      </c>
      <c r="BK26" s="12">
        <f t="shared" si="19"/>
        <v>3392261</v>
      </c>
      <c r="BL26" s="111">
        <v>141212</v>
      </c>
      <c r="BM26" s="111">
        <v>866161</v>
      </c>
      <c r="BN26" s="111">
        <v>2384888</v>
      </c>
      <c r="BO26" s="12">
        <f>BP26+BQ26+BR26</f>
        <v>3271300</v>
      </c>
      <c r="BP26" s="111">
        <v>1711163</v>
      </c>
      <c r="BQ26" s="5">
        <v>917980</v>
      </c>
      <c r="BR26" s="116">
        <f t="shared" si="20"/>
        <v>642157</v>
      </c>
      <c r="BS26" s="111">
        <v>0</v>
      </c>
      <c r="BT26" s="111">
        <v>0</v>
      </c>
      <c r="BU26" s="117">
        <v>642157</v>
      </c>
      <c r="BV26" s="118">
        <f>AW26+AY26+BC26+BE26+BH26+BK26+BO26</f>
        <v>8979459</v>
      </c>
      <c r="BW26" s="114">
        <f>AT26+BV26</f>
        <v>100296061</v>
      </c>
      <c r="BX26" s="119"/>
      <c r="BY26" s="17"/>
      <c r="BZ26" s="114">
        <f t="shared" si="11"/>
        <v>100296061</v>
      </c>
      <c r="CA26" s="115">
        <v>0</v>
      </c>
      <c r="CB26" s="114">
        <f t="shared" si="12"/>
        <v>100296061</v>
      </c>
    </row>
    <row r="27" spans="1:80" ht="22.5" customHeight="1">
      <c r="A27" s="109" t="s">
        <v>43</v>
      </c>
      <c r="B27" s="110">
        <f t="shared" si="0"/>
        <v>14340514</v>
      </c>
      <c r="C27" s="111">
        <v>14340514</v>
      </c>
      <c r="D27" s="12">
        <f t="shared" si="13"/>
        <v>52815470</v>
      </c>
      <c r="E27" s="112">
        <v>8483675</v>
      </c>
      <c r="F27" s="112">
        <v>7739191</v>
      </c>
      <c r="G27" s="112">
        <v>6531415</v>
      </c>
      <c r="H27" s="12">
        <f t="shared" si="14"/>
        <v>20851370</v>
      </c>
      <c r="I27" s="5">
        <v>10541556</v>
      </c>
      <c r="J27" s="5">
        <v>8827727</v>
      </c>
      <c r="K27" s="5">
        <v>1482087</v>
      </c>
      <c r="L27" s="111">
        <v>4558198</v>
      </c>
      <c r="M27" s="111">
        <v>4651621</v>
      </c>
      <c r="N27" s="113">
        <f t="shared" si="1"/>
        <v>4276733</v>
      </c>
      <c r="O27" s="5">
        <v>4276733</v>
      </c>
      <c r="P27" s="29">
        <f t="shared" si="15"/>
        <v>7608513</v>
      </c>
      <c r="Q27" s="5">
        <v>278852</v>
      </c>
      <c r="R27" s="5">
        <v>3725809</v>
      </c>
      <c r="S27" s="5">
        <v>1827490</v>
      </c>
      <c r="T27" s="111">
        <v>1776362</v>
      </c>
      <c r="U27" s="12">
        <f t="shared" si="2"/>
        <v>805454</v>
      </c>
      <c r="V27" s="5">
        <v>244451</v>
      </c>
      <c r="W27" s="5">
        <v>561003</v>
      </c>
      <c r="X27" s="12">
        <f t="shared" si="3"/>
        <v>4353137</v>
      </c>
      <c r="Y27" s="5">
        <v>1615318</v>
      </c>
      <c r="Z27" s="5">
        <v>655855</v>
      </c>
      <c r="AA27" s="5">
        <v>876257</v>
      </c>
      <c r="AB27" s="111">
        <v>1205707</v>
      </c>
      <c r="AC27" s="12">
        <f t="shared" si="4"/>
        <v>16649403</v>
      </c>
      <c r="AD27" s="12">
        <f t="shared" si="5"/>
        <v>8072534</v>
      </c>
      <c r="AE27" s="16">
        <v>1171591</v>
      </c>
      <c r="AF27" s="16">
        <v>1144204</v>
      </c>
      <c r="AG27" s="16">
        <v>5756739</v>
      </c>
      <c r="AH27" s="12">
        <f t="shared" si="6"/>
        <v>4402129</v>
      </c>
      <c r="AI27" s="16">
        <v>733251</v>
      </c>
      <c r="AJ27" s="16">
        <v>667317</v>
      </c>
      <c r="AK27" s="16">
        <v>3001561</v>
      </c>
      <c r="AL27" s="98">
        <f t="shared" si="7"/>
        <v>4174740</v>
      </c>
      <c r="AM27" s="16">
        <v>893696</v>
      </c>
      <c r="AN27" s="16">
        <v>229769</v>
      </c>
      <c r="AO27" s="16">
        <v>3051275</v>
      </c>
      <c r="AP27" s="12">
        <f t="shared" si="8"/>
        <v>17060622</v>
      </c>
      <c r="AQ27" s="16">
        <v>1808143</v>
      </c>
      <c r="AR27" s="99">
        <v>7347725</v>
      </c>
      <c r="AS27" s="100">
        <v>7904754</v>
      </c>
      <c r="AT27" s="114">
        <f>B27+D27+N27+P27+U27+X27+AC27+AP27</f>
        <v>117909846</v>
      </c>
      <c r="AU27" s="102"/>
      <c r="AV27" s="103">
        <f>B27+D27+N27+P27+U27+X27+AC27</f>
        <v>100849224</v>
      </c>
      <c r="AW27" s="12">
        <f t="shared" si="9"/>
        <v>313722</v>
      </c>
      <c r="AX27" s="111">
        <v>313722</v>
      </c>
      <c r="AY27" s="12">
        <f t="shared" si="16"/>
        <v>708168</v>
      </c>
      <c r="AZ27" s="104">
        <v>107729</v>
      </c>
      <c r="BA27" s="104">
        <v>518978</v>
      </c>
      <c r="BB27" s="105">
        <v>81461</v>
      </c>
      <c r="BC27" s="12">
        <f t="shared" si="17"/>
        <v>156865</v>
      </c>
      <c r="BD27" s="104">
        <v>156865</v>
      </c>
      <c r="BE27" s="97">
        <f t="shared" si="18"/>
        <v>1685007</v>
      </c>
      <c r="BF27" s="111">
        <v>96577</v>
      </c>
      <c r="BG27" s="115">
        <v>1588430</v>
      </c>
      <c r="BH27" s="12">
        <f t="shared" si="10"/>
        <v>234393</v>
      </c>
      <c r="BI27" s="5">
        <v>74565</v>
      </c>
      <c r="BJ27" s="5">
        <v>159828</v>
      </c>
      <c r="BK27" s="12">
        <f t="shared" si="19"/>
        <v>8637378</v>
      </c>
      <c r="BL27" s="111">
        <v>2476866</v>
      </c>
      <c r="BM27" s="111">
        <v>2851070</v>
      </c>
      <c r="BN27" s="111">
        <v>3309442</v>
      </c>
      <c r="BO27" s="12">
        <f>BP27+BQ27+BR27</f>
        <v>4904503</v>
      </c>
      <c r="BP27" s="111">
        <v>2652901</v>
      </c>
      <c r="BQ27" s="5">
        <v>1437617</v>
      </c>
      <c r="BR27" s="116">
        <f t="shared" si="20"/>
        <v>813985</v>
      </c>
      <c r="BS27" s="111">
        <v>0</v>
      </c>
      <c r="BT27" s="111">
        <v>0</v>
      </c>
      <c r="BU27" s="117">
        <v>813985</v>
      </c>
      <c r="BV27" s="118">
        <f>AW27+AY27+BC27+BE27+BH27+BK27+BO27</f>
        <v>16640036</v>
      </c>
      <c r="BW27" s="114">
        <f>AT27+BV27</f>
        <v>134549882</v>
      </c>
      <c r="BX27" s="119"/>
      <c r="BY27" s="17"/>
      <c r="BZ27" s="114">
        <f t="shared" si="11"/>
        <v>134549882</v>
      </c>
      <c r="CA27" s="115">
        <v>0</v>
      </c>
      <c r="CB27" s="114">
        <f t="shared" si="12"/>
        <v>134549882</v>
      </c>
    </row>
    <row r="28" spans="1:80" ht="22.5" customHeight="1">
      <c r="A28" s="109" t="s">
        <v>44</v>
      </c>
      <c r="B28" s="110">
        <f t="shared" si="0"/>
        <v>13981621</v>
      </c>
      <c r="C28" s="111">
        <v>13981621</v>
      </c>
      <c r="D28" s="12">
        <f t="shared" si="13"/>
        <v>61730461</v>
      </c>
      <c r="E28" s="112">
        <v>9360790</v>
      </c>
      <c r="F28" s="112">
        <v>8199946</v>
      </c>
      <c r="G28" s="112">
        <v>11197907</v>
      </c>
      <c r="H28" s="12">
        <f t="shared" si="14"/>
        <v>21370600</v>
      </c>
      <c r="I28" s="5">
        <v>11894263</v>
      </c>
      <c r="J28" s="5">
        <v>7365096</v>
      </c>
      <c r="K28" s="5">
        <v>2111241</v>
      </c>
      <c r="L28" s="111">
        <v>7261587</v>
      </c>
      <c r="M28" s="111">
        <v>4339631</v>
      </c>
      <c r="N28" s="113">
        <f t="shared" si="1"/>
        <v>4245736</v>
      </c>
      <c r="O28" s="5">
        <v>4245736</v>
      </c>
      <c r="P28" s="29">
        <f t="shared" si="15"/>
        <v>7054400</v>
      </c>
      <c r="Q28" s="5">
        <v>268125</v>
      </c>
      <c r="R28" s="5">
        <v>3475627</v>
      </c>
      <c r="S28" s="5">
        <v>1251273</v>
      </c>
      <c r="T28" s="111">
        <v>2059375</v>
      </c>
      <c r="U28" s="12">
        <f t="shared" si="2"/>
        <v>947964</v>
      </c>
      <c r="V28" s="5">
        <v>193261</v>
      </c>
      <c r="W28" s="5">
        <v>754703</v>
      </c>
      <c r="X28" s="12">
        <f t="shared" si="3"/>
        <v>5206427</v>
      </c>
      <c r="Y28" s="5">
        <v>1500932</v>
      </c>
      <c r="Z28" s="5">
        <v>624025</v>
      </c>
      <c r="AA28" s="5">
        <v>859473</v>
      </c>
      <c r="AB28" s="111">
        <v>2221997</v>
      </c>
      <c r="AC28" s="12">
        <f t="shared" si="4"/>
        <v>17354036</v>
      </c>
      <c r="AD28" s="12">
        <f t="shared" si="5"/>
        <v>8429499</v>
      </c>
      <c r="AE28" s="16">
        <v>1422511</v>
      </c>
      <c r="AF28" s="16">
        <v>1108544</v>
      </c>
      <c r="AG28" s="16">
        <v>5898444</v>
      </c>
      <c r="AH28" s="12">
        <f t="shared" si="6"/>
        <v>4952203</v>
      </c>
      <c r="AI28" s="16">
        <v>1018477</v>
      </c>
      <c r="AJ28" s="16">
        <v>684387</v>
      </c>
      <c r="AK28" s="16">
        <v>3249339</v>
      </c>
      <c r="AL28" s="98">
        <f t="shared" si="7"/>
        <v>3972334</v>
      </c>
      <c r="AM28" s="16">
        <v>874615</v>
      </c>
      <c r="AN28" s="16">
        <v>91797</v>
      </c>
      <c r="AO28" s="16">
        <v>3005922</v>
      </c>
      <c r="AP28" s="12">
        <f t="shared" si="8"/>
        <v>15414573</v>
      </c>
      <c r="AQ28" s="16">
        <v>1287040</v>
      </c>
      <c r="AR28" s="99">
        <v>6350126</v>
      </c>
      <c r="AS28" s="100">
        <v>7777407</v>
      </c>
      <c r="AT28" s="114">
        <f>B28+D28+N28+P28+U28+X28+AC28+AP28</f>
        <v>125935218</v>
      </c>
      <c r="AU28" s="102"/>
      <c r="AV28" s="103">
        <f>B28+D28+N28+P28+U28+X28+AC28</f>
        <v>110520645</v>
      </c>
      <c r="AW28" s="12">
        <f t="shared" si="9"/>
        <v>232038</v>
      </c>
      <c r="AX28" s="111">
        <v>232038</v>
      </c>
      <c r="AY28" s="12">
        <f t="shared" si="16"/>
        <v>726517</v>
      </c>
      <c r="AZ28" s="104">
        <v>73188</v>
      </c>
      <c r="BA28" s="104">
        <v>598157</v>
      </c>
      <c r="BB28" s="105">
        <v>55172</v>
      </c>
      <c r="BC28" s="12">
        <f t="shared" si="17"/>
        <v>36723</v>
      </c>
      <c r="BD28" s="104">
        <v>36723</v>
      </c>
      <c r="BE28" s="97">
        <f t="shared" si="18"/>
        <v>1509730</v>
      </c>
      <c r="BF28" s="111">
        <v>10249</v>
      </c>
      <c r="BG28" s="115">
        <v>1499481</v>
      </c>
      <c r="BH28" s="12">
        <f t="shared" si="10"/>
        <v>170555</v>
      </c>
      <c r="BI28" s="5">
        <v>55150</v>
      </c>
      <c r="BJ28" s="5">
        <v>115405</v>
      </c>
      <c r="BK28" s="12">
        <f t="shared" si="19"/>
        <v>4055390</v>
      </c>
      <c r="BL28" s="111">
        <v>1517060</v>
      </c>
      <c r="BM28" s="111">
        <v>1424403</v>
      </c>
      <c r="BN28" s="111">
        <v>1113927</v>
      </c>
      <c r="BO28" s="12">
        <f>BP28+BQ28+BR28</f>
        <v>4591767</v>
      </c>
      <c r="BP28" s="111">
        <v>2491836</v>
      </c>
      <c r="BQ28" s="5">
        <v>1534355</v>
      </c>
      <c r="BR28" s="116">
        <f t="shared" si="20"/>
        <v>565576</v>
      </c>
      <c r="BS28" s="111">
        <v>0</v>
      </c>
      <c r="BT28" s="111">
        <v>0</v>
      </c>
      <c r="BU28" s="117">
        <v>565576</v>
      </c>
      <c r="BV28" s="118">
        <f>AW28+AY28+BC28+BE28+BH28+BK28+BO28</f>
        <v>11322720</v>
      </c>
      <c r="BW28" s="114">
        <f>AT28+BV28</f>
        <v>137257938</v>
      </c>
      <c r="BX28" s="119"/>
      <c r="BY28" s="17"/>
      <c r="BZ28" s="114">
        <f t="shared" si="11"/>
        <v>137257938</v>
      </c>
      <c r="CA28" s="115">
        <v>0</v>
      </c>
      <c r="CB28" s="114">
        <f t="shared" si="12"/>
        <v>137257938</v>
      </c>
    </row>
    <row r="29" spans="1:80" ht="22.5" customHeight="1">
      <c r="A29" s="109" t="s">
        <v>45</v>
      </c>
      <c r="B29" s="110">
        <f t="shared" si="0"/>
        <v>10938431</v>
      </c>
      <c r="C29" s="111">
        <v>10938431</v>
      </c>
      <c r="D29" s="12">
        <f t="shared" si="13"/>
        <v>40504587</v>
      </c>
      <c r="E29" s="112">
        <v>6210982</v>
      </c>
      <c r="F29" s="112">
        <v>5642470</v>
      </c>
      <c r="G29" s="112">
        <v>5136115</v>
      </c>
      <c r="H29" s="12">
        <f t="shared" si="14"/>
        <v>15761595</v>
      </c>
      <c r="I29" s="5">
        <v>7453688</v>
      </c>
      <c r="J29" s="5">
        <v>6156271</v>
      </c>
      <c r="K29" s="5">
        <v>2151636</v>
      </c>
      <c r="L29" s="111">
        <v>4593754</v>
      </c>
      <c r="M29" s="111">
        <v>3159671</v>
      </c>
      <c r="N29" s="113">
        <f t="shared" si="1"/>
        <v>3083349</v>
      </c>
      <c r="O29" s="5">
        <v>3083349</v>
      </c>
      <c r="P29" s="29">
        <f t="shared" si="15"/>
        <v>4820802</v>
      </c>
      <c r="Q29" s="5">
        <v>209552</v>
      </c>
      <c r="R29" s="5">
        <v>2655557</v>
      </c>
      <c r="S29" s="5">
        <v>753154</v>
      </c>
      <c r="T29" s="111">
        <v>1202539</v>
      </c>
      <c r="U29" s="12">
        <f t="shared" si="2"/>
        <v>808719</v>
      </c>
      <c r="V29" s="5">
        <v>176335</v>
      </c>
      <c r="W29" s="5">
        <v>632384</v>
      </c>
      <c r="X29" s="12">
        <f t="shared" si="3"/>
        <v>3371362</v>
      </c>
      <c r="Y29" s="5">
        <v>1176775</v>
      </c>
      <c r="Z29" s="5">
        <v>447211</v>
      </c>
      <c r="AA29" s="5">
        <v>627187</v>
      </c>
      <c r="AB29" s="111">
        <v>1120189</v>
      </c>
      <c r="AC29" s="12">
        <f t="shared" si="4"/>
        <v>11531632</v>
      </c>
      <c r="AD29" s="12">
        <f t="shared" si="5"/>
        <v>5549618</v>
      </c>
      <c r="AE29" s="16">
        <v>758633</v>
      </c>
      <c r="AF29" s="16">
        <v>720350</v>
      </c>
      <c r="AG29" s="16">
        <v>4070635</v>
      </c>
      <c r="AH29" s="12">
        <f t="shared" si="6"/>
        <v>3082557</v>
      </c>
      <c r="AI29" s="16">
        <v>525489</v>
      </c>
      <c r="AJ29" s="16">
        <v>451603</v>
      </c>
      <c r="AK29" s="16">
        <v>2105465</v>
      </c>
      <c r="AL29" s="98">
        <f t="shared" si="7"/>
        <v>2899457</v>
      </c>
      <c r="AM29" s="16">
        <v>691906</v>
      </c>
      <c r="AN29" s="16">
        <v>98235</v>
      </c>
      <c r="AO29" s="16">
        <v>2109316</v>
      </c>
      <c r="AP29" s="12">
        <f t="shared" si="8"/>
        <v>12137780</v>
      </c>
      <c r="AQ29" s="16">
        <v>296865</v>
      </c>
      <c r="AR29" s="99">
        <v>6591169</v>
      </c>
      <c r="AS29" s="100">
        <v>5249746</v>
      </c>
      <c r="AT29" s="114">
        <f>B29+D29+N29+P29+U29+X29+AC29+AP29</f>
        <v>87196662</v>
      </c>
      <c r="AU29" s="102"/>
      <c r="AV29" s="103">
        <f>B29+D29+N29+P29+U29+X29+AC29</f>
        <v>75058882</v>
      </c>
      <c r="AW29" s="12">
        <f t="shared" si="9"/>
        <v>280639</v>
      </c>
      <c r="AX29" s="111">
        <v>280639</v>
      </c>
      <c r="AY29" s="12">
        <f t="shared" si="16"/>
        <v>432228</v>
      </c>
      <c r="AZ29" s="104">
        <v>60479</v>
      </c>
      <c r="BA29" s="104">
        <v>327358</v>
      </c>
      <c r="BB29" s="105">
        <v>44391</v>
      </c>
      <c r="BC29" s="12">
        <f t="shared" si="17"/>
        <v>45026</v>
      </c>
      <c r="BD29" s="104">
        <v>45026</v>
      </c>
      <c r="BE29" s="97">
        <f t="shared" si="18"/>
        <v>1011703</v>
      </c>
      <c r="BF29" s="111">
        <v>2700</v>
      </c>
      <c r="BG29" s="115">
        <v>1009003</v>
      </c>
      <c r="BH29" s="12">
        <f t="shared" si="10"/>
        <v>208052</v>
      </c>
      <c r="BI29" s="5">
        <v>66702</v>
      </c>
      <c r="BJ29" s="5">
        <v>141350</v>
      </c>
      <c r="BK29" s="12">
        <f t="shared" si="19"/>
        <v>3545254</v>
      </c>
      <c r="BL29" s="111">
        <v>298478</v>
      </c>
      <c r="BM29" s="111">
        <v>1482714</v>
      </c>
      <c r="BN29" s="111">
        <v>1764062</v>
      </c>
      <c r="BO29" s="12">
        <f>BP29+BQ29+BR29</f>
        <v>3071589</v>
      </c>
      <c r="BP29" s="111">
        <v>1604781</v>
      </c>
      <c r="BQ29" s="5">
        <v>945155</v>
      </c>
      <c r="BR29" s="116">
        <f t="shared" si="20"/>
        <v>521653</v>
      </c>
      <c r="BS29" s="111">
        <v>0</v>
      </c>
      <c r="BT29" s="111">
        <v>0</v>
      </c>
      <c r="BU29" s="117">
        <v>521653</v>
      </c>
      <c r="BV29" s="118">
        <f>AW29+AY29+BC29+BE29+BH29+BK29+BO29</f>
        <v>8594491</v>
      </c>
      <c r="BW29" s="114">
        <f>AT29+BV29</f>
        <v>95791153</v>
      </c>
      <c r="BX29" s="119"/>
      <c r="BY29" s="17"/>
      <c r="BZ29" s="114">
        <f t="shared" si="11"/>
        <v>95791153</v>
      </c>
      <c r="CA29" s="115">
        <v>0</v>
      </c>
      <c r="CB29" s="114">
        <f t="shared" si="12"/>
        <v>95791153</v>
      </c>
    </row>
    <row r="30" spans="1:80" ht="22.5" customHeight="1" thickBot="1">
      <c r="A30" s="69" t="s">
        <v>46</v>
      </c>
      <c r="B30" s="122">
        <f t="shared" si="0"/>
        <v>14042663</v>
      </c>
      <c r="C30" s="123">
        <v>14042663</v>
      </c>
      <c r="D30" s="18">
        <f t="shared" si="13"/>
        <v>52355272</v>
      </c>
      <c r="E30" s="124">
        <v>8824924</v>
      </c>
      <c r="F30" s="124">
        <v>6971930</v>
      </c>
      <c r="G30" s="124">
        <v>6510221</v>
      </c>
      <c r="H30" s="12">
        <f t="shared" si="14"/>
        <v>20575049</v>
      </c>
      <c r="I30" s="6">
        <v>12125116</v>
      </c>
      <c r="J30" s="6">
        <v>5852884</v>
      </c>
      <c r="K30" s="6">
        <v>2597049</v>
      </c>
      <c r="L30" s="123">
        <v>5926176</v>
      </c>
      <c r="M30" s="123">
        <v>3546972</v>
      </c>
      <c r="N30" s="125">
        <f t="shared" si="1"/>
        <v>4275776</v>
      </c>
      <c r="O30" s="6">
        <v>4275776</v>
      </c>
      <c r="P30" s="29">
        <f t="shared" si="15"/>
        <v>7300437</v>
      </c>
      <c r="Q30" s="6">
        <v>271341</v>
      </c>
      <c r="R30" s="6">
        <v>3581512</v>
      </c>
      <c r="S30" s="6">
        <v>1622990</v>
      </c>
      <c r="T30" s="123">
        <v>1824594</v>
      </c>
      <c r="U30" s="18">
        <f t="shared" si="2"/>
        <v>845300</v>
      </c>
      <c r="V30" s="6">
        <v>194262</v>
      </c>
      <c r="W30" s="6">
        <v>651038</v>
      </c>
      <c r="X30" s="18">
        <f t="shared" si="3"/>
        <v>5081544</v>
      </c>
      <c r="Y30" s="6">
        <v>1596449</v>
      </c>
      <c r="Z30" s="6">
        <v>633393</v>
      </c>
      <c r="AA30" s="6">
        <v>875186</v>
      </c>
      <c r="AB30" s="123">
        <v>1976516</v>
      </c>
      <c r="AC30" s="18">
        <f t="shared" si="4"/>
        <v>18005148</v>
      </c>
      <c r="AD30" s="18">
        <f t="shared" si="5"/>
        <v>9016127</v>
      </c>
      <c r="AE30" s="19">
        <v>1456253</v>
      </c>
      <c r="AF30" s="19">
        <v>1275640</v>
      </c>
      <c r="AG30" s="19">
        <v>6284234</v>
      </c>
      <c r="AH30" s="18">
        <f t="shared" si="6"/>
        <v>4691848</v>
      </c>
      <c r="AI30" s="19">
        <v>956001</v>
      </c>
      <c r="AJ30" s="19">
        <v>746463</v>
      </c>
      <c r="AK30" s="19">
        <v>2989384</v>
      </c>
      <c r="AL30" s="126">
        <f t="shared" si="7"/>
        <v>4297173</v>
      </c>
      <c r="AM30" s="19">
        <v>959656</v>
      </c>
      <c r="AN30" s="19">
        <v>197764</v>
      </c>
      <c r="AO30" s="19">
        <v>3139753</v>
      </c>
      <c r="AP30" s="18">
        <f t="shared" si="8"/>
        <v>14421747</v>
      </c>
      <c r="AQ30" s="19">
        <v>492487</v>
      </c>
      <c r="AR30" s="127">
        <v>6247638</v>
      </c>
      <c r="AS30" s="128">
        <v>7681622</v>
      </c>
      <c r="AT30" s="114">
        <f>B30+D30+N30+P30+U30+X30+AC30+AP30</f>
        <v>116327887</v>
      </c>
      <c r="AU30" s="102"/>
      <c r="AV30" s="126">
        <f>B30+D30+N30+P30+U30+X30+AC30</f>
        <v>101906140</v>
      </c>
      <c r="AW30" s="18">
        <f t="shared" si="9"/>
        <v>243505</v>
      </c>
      <c r="AX30" s="123">
        <v>243505</v>
      </c>
      <c r="AY30" s="18">
        <f t="shared" si="16"/>
        <v>499124</v>
      </c>
      <c r="AZ30" s="129">
        <v>78461</v>
      </c>
      <c r="BA30" s="129">
        <v>352401</v>
      </c>
      <c r="BB30" s="130">
        <v>68262</v>
      </c>
      <c r="BC30" s="18">
        <f t="shared" si="17"/>
        <v>38667</v>
      </c>
      <c r="BD30" s="131">
        <v>38667</v>
      </c>
      <c r="BE30" s="97">
        <f t="shared" si="18"/>
        <v>1529494</v>
      </c>
      <c r="BF30" s="123">
        <v>4082</v>
      </c>
      <c r="BG30" s="132">
        <v>1525412</v>
      </c>
      <c r="BH30" s="18">
        <f t="shared" si="10"/>
        <v>179594</v>
      </c>
      <c r="BI30" s="6">
        <v>57876</v>
      </c>
      <c r="BJ30" s="6">
        <v>121718</v>
      </c>
      <c r="BK30" s="18">
        <f t="shared" si="19"/>
        <v>3796557</v>
      </c>
      <c r="BL30" s="123">
        <v>577885</v>
      </c>
      <c r="BM30" s="123">
        <v>1997558</v>
      </c>
      <c r="BN30" s="123">
        <v>1221114</v>
      </c>
      <c r="BO30" s="18">
        <f>BP30+BQ30+BR30</f>
        <v>5236402</v>
      </c>
      <c r="BP30" s="123">
        <v>2955189</v>
      </c>
      <c r="BQ30" s="6">
        <v>1679072</v>
      </c>
      <c r="BR30" s="133">
        <f t="shared" si="20"/>
        <v>602141</v>
      </c>
      <c r="BS30" s="123">
        <v>0</v>
      </c>
      <c r="BT30" s="123">
        <v>0</v>
      </c>
      <c r="BU30" s="134">
        <v>602141</v>
      </c>
      <c r="BV30" s="135">
        <f>AW30+AY30+BC30+BE30+BH30+BK30+BO30</f>
        <v>11523343</v>
      </c>
      <c r="BW30" s="136">
        <f>AT30+BV30</f>
        <v>127851230</v>
      </c>
      <c r="BX30" s="137"/>
      <c r="BY30" s="20"/>
      <c r="BZ30" s="136">
        <f t="shared" si="11"/>
        <v>127851230</v>
      </c>
      <c r="CA30" s="132">
        <v>0</v>
      </c>
      <c r="CB30" s="136">
        <f t="shared" si="12"/>
        <v>127851230</v>
      </c>
    </row>
    <row r="31" spans="1:80" ht="22.5" customHeight="1" thickBot="1" thickTop="1">
      <c r="A31" s="138" t="s">
        <v>47</v>
      </c>
      <c r="B31" s="24">
        <f aca="true" t="shared" si="21" ref="B31:M31">SUM(B8:B30)</f>
        <v>227429113</v>
      </c>
      <c r="C31" s="22">
        <f t="shared" si="21"/>
        <v>227429113</v>
      </c>
      <c r="D31" s="22">
        <f t="shared" si="21"/>
        <v>688062373</v>
      </c>
      <c r="E31" s="22">
        <f t="shared" si="21"/>
        <v>114678761</v>
      </c>
      <c r="F31" s="22">
        <f t="shared" si="21"/>
        <v>104904905</v>
      </c>
      <c r="G31" s="22">
        <f t="shared" si="21"/>
        <v>83892176</v>
      </c>
      <c r="H31" s="22">
        <f t="shared" si="21"/>
        <v>256920730</v>
      </c>
      <c r="I31" s="22">
        <f t="shared" si="21"/>
        <v>126307344</v>
      </c>
      <c r="J31" s="22">
        <f t="shared" si="21"/>
        <v>104733340</v>
      </c>
      <c r="K31" s="22">
        <f t="shared" si="21"/>
        <v>25880046</v>
      </c>
      <c r="L31" s="21">
        <f t="shared" si="21"/>
        <v>69316104</v>
      </c>
      <c r="M31" s="21">
        <f t="shared" si="21"/>
        <v>58349697</v>
      </c>
      <c r="N31" s="139">
        <f aca="true" t="shared" si="22" ref="N31:T31">SUM(N8:N30)</f>
        <v>63390040</v>
      </c>
      <c r="O31" s="140">
        <f t="shared" si="22"/>
        <v>63390040</v>
      </c>
      <c r="P31" s="22">
        <f t="shared" si="22"/>
        <v>103647961</v>
      </c>
      <c r="Q31" s="22">
        <f t="shared" si="22"/>
        <v>4432031</v>
      </c>
      <c r="R31" s="22">
        <f t="shared" si="22"/>
        <v>46730727</v>
      </c>
      <c r="S31" s="22">
        <f t="shared" si="22"/>
        <v>23881001</v>
      </c>
      <c r="T31" s="21">
        <f t="shared" si="22"/>
        <v>28604202</v>
      </c>
      <c r="U31" s="22">
        <f aca="true" t="shared" si="23" ref="U31:AB31">SUM(U8:U30)</f>
        <v>17333828</v>
      </c>
      <c r="V31" s="22">
        <f t="shared" si="23"/>
        <v>3509732</v>
      </c>
      <c r="W31" s="22">
        <f t="shared" si="23"/>
        <v>13824096</v>
      </c>
      <c r="X31" s="22">
        <f t="shared" si="23"/>
        <v>66833128</v>
      </c>
      <c r="Y31" s="22">
        <f t="shared" si="23"/>
        <v>24294421</v>
      </c>
      <c r="Z31" s="22">
        <f t="shared" si="23"/>
        <v>9113844</v>
      </c>
      <c r="AA31" s="22">
        <f t="shared" si="23"/>
        <v>11998233</v>
      </c>
      <c r="AB31" s="21">
        <f t="shared" si="23"/>
        <v>21426630</v>
      </c>
      <c r="AC31" s="22">
        <f>SUM(AC8:AC30)</f>
        <v>209411956</v>
      </c>
      <c r="AD31" s="22">
        <f>SUM(AD8:AD30)</f>
        <v>95358030</v>
      </c>
      <c r="AE31" s="22">
        <f>SUM(AE8:AE30)</f>
        <v>12656863</v>
      </c>
      <c r="AF31" s="22">
        <f>SUM(AF8:AF30)</f>
        <v>12476210</v>
      </c>
      <c r="AG31" s="22">
        <f>SUM(AG8:AG30)</f>
        <v>70224957</v>
      </c>
      <c r="AH31" s="22">
        <f aca="true" t="shared" si="24" ref="AH31:AT31">SUM(AH8:AH30)</f>
        <v>48461128</v>
      </c>
      <c r="AI31" s="22">
        <f t="shared" si="24"/>
        <v>7871405</v>
      </c>
      <c r="AJ31" s="22">
        <f t="shared" si="24"/>
        <v>6702652</v>
      </c>
      <c r="AK31" s="141">
        <f t="shared" si="24"/>
        <v>33887071</v>
      </c>
      <c r="AL31" s="22">
        <f t="shared" si="24"/>
        <v>65592798</v>
      </c>
      <c r="AM31" s="140">
        <f t="shared" si="24"/>
        <v>13747763</v>
      </c>
      <c r="AN31" s="140">
        <f t="shared" si="24"/>
        <v>6856229</v>
      </c>
      <c r="AO31" s="140">
        <f t="shared" si="24"/>
        <v>44988806</v>
      </c>
      <c r="AP31" s="21">
        <f t="shared" si="24"/>
        <v>212283451</v>
      </c>
      <c r="AQ31" s="21">
        <f t="shared" si="24"/>
        <v>10995686</v>
      </c>
      <c r="AR31" s="21">
        <f t="shared" si="24"/>
        <v>93586140</v>
      </c>
      <c r="AS31" s="24">
        <f t="shared" si="24"/>
        <v>107701625</v>
      </c>
      <c r="AT31" s="142">
        <f t="shared" si="24"/>
        <v>1588391850</v>
      </c>
      <c r="AU31" s="102"/>
      <c r="AV31" s="21">
        <f>SUM(AV8:AV30)</f>
        <v>1376108399</v>
      </c>
      <c r="AW31" s="22">
        <f aca="true" t="shared" si="25" ref="AW31:BD31">SUM(AW8:AW30)</f>
        <v>8434997</v>
      </c>
      <c r="AX31" s="22">
        <f t="shared" si="25"/>
        <v>8434997</v>
      </c>
      <c r="AY31" s="143">
        <f>SUM(AY8:AY30)</f>
        <v>10287285</v>
      </c>
      <c r="AZ31" s="22">
        <f>SUM(AZ8:AZ30)</f>
        <v>1455048</v>
      </c>
      <c r="BA31" s="22">
        <f>SUM(BA8:BA30)</f>
        <v>7877138</v>
      </c>
      <c r="BB31" s="22">
        <f>SUM(BB8:BB30)</f>
        <v>955099</v>
      </c>
      <c r="BC31" s="22">
        <f t="shared" si="25"/>
        <v>1479918</v>
      </c>
      <c r="BD31" s="140">
        <f t="shared" si="25"/>
        <v>1479918</v>
      </c>
      <c r="BE31" s="144">
        <f aca="true" t="shared" si="26" ref="BE31:BJ31">SUM(BE8:BE30)</f>
        <v>21347476</v>
      </c>
      <c r="BF31" s="21">
        <f t="shared" si="26"/>
        <v>1375104</v>
      </c>
      <c r="BG31" s="145">
        <f t="shared" si="26"/>
        <v>19972372</v>
      </c>
      <c r="BH31" s="22">
        <f t="shared" si="26"/>
        <v>6328562</v>
      </c>
      <c r="BI31" s="22">
        <f t="shared" si="26"/>
        <v>2005116</v>
      </c>
      <c r="BJ31" s="22">
        <f t="shared" si="26"/>
        <v>4323446</v>
      </c>
      <c r="BK31" s="143">
        <f t="shared" si="19"/>
        <v>74823371</v>
      </c>
      <c r="BL31" s="22">
        <f>SUM(BL8:BL30)</f>
        <v>11615956</v>
      </c>
      <c r="BM31" s="22">
        <f>SUM(BM8:BM30)</f>
        <v>20495175</v>
      </c>
      <c r="BN31" s="21">
        <f>SUM(BN8:BN30)</f>
        <v>42712240</v>
      </c>
      <c r="BO31" s="22">
        <f aca="true" t="shared" si="27" ref="BO31:BV31">SUM(BO8:BO30)</f>
        <v>55762430</v>
      </c>
      <c r="BP31" s="22">
        <f t="shared" si="27"/>
        <v>27792980</v>
      </c>
      <c r="BQ31" s="22">
        <f t="shared" si="27"/>
        <v>14341746</v>
      </c>
      <c r="BR31" s="24">
        <f t="shared" si="27"/>
        <v>13627704</v>
      </c>
      <c r="BS31" s="22">
        <f t="shared" si="27"/>
        <v>0</v>
      </c>
      <c r="BT31" s="22">
        <f t="shared" si="27"/>
        <v>0</v>
      </c>
      <c r="BU31" s="24">
        <f t="shared" si="27"/>
        <v>13627704</v>
      </c>
      <c r="BV31" s="146">
        <f t="shared" si="27"/>
        <v>178464039</v>
      </c>
      <c r="BW31" s="142">
        <f aca="true" t="shared" si="28" ref="BW31:CB31">SUM(BW8:BW30)</f>
        <v>1766855889</v>
      </c>
      <c r="BX31" s="144">
        <f t="shared" si="28"/>
        <v>0</v>
      </c>
      <c r="BY31" s="23">
        <f t="shared" si="28"/>
        <v>0</v>
      </c>
      <c r="BZ31" s="142">
        <f t="shared" si="28"/>
        <v>1766855889</v>
      </c>
      <c r="CA31" s="144">
        <f t="shared" si="28"/>
        <v>0</v>
      </c>
      <c r="CB31" s="142">
        <f t="shared" si="28"/>
        <v>1766855889</v>
      </c>
    </row>
    <row r="32" ht="23.25" customHeight="1" thickTop="1"/>
    <row r="33" spans="46:74" ht="17.25">
      <c r="AT33" s="149"/>
      <c r="BV33" s="147"/>
    </row>
  </sheetData>
  <sheetProtection/>
  <printOptions/>
  <pageMargins left="0.5118110236220472" right="0.2362204724409449" top="1.1023622047244095" bottom="0.2362204724409449" header="0.7480314960629921" footer="0.1968503937007874"/>
  <pageSetup horizontalDpi="200" verticalDpi="200" orientation="landscape" paperSize="9" scale="80" r:id="rId1"/>
  <headerFooter alignWithMargins="0">
    <oddHeader xml:space="preserve">&amp;R </oddHeader>
  </headerFooter>
  <colBreaks count="8" manualBreakCount="8">
    <brk id="13" max="30" man="1"/>
    <brk id="20" max="30" man="1"/>
    <brk id="28" max="30" man="1"/>
    <brk id="41" max="30" man="1"/>
    <brk id="48" max="30" man="1"/>
    <brk id="56" max="30" man="1"/>
    <brk id="66" max="30" man="1"/>
    <brk id="7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総務局行政部</dc:creator>
  <cp:keywords/>
  <dc:description/>
  <cp:lastModifiedBy>KUCHOKAI315</cp:lastModifiedBy>
  <cp:lastPrinted>2012-05-18T01:42:04Z</cp:lastPrinted>
  <dcterms:created xsi:type="dcterms:W3CDTF">1998-04-09T04:20:05Z</dcterms:created>
  <dcterms:modified xsi:type="dcterms:W3CDTF">2012-05-18T02:11:01Z</dcterms:modified>
  <cp:category/>
  <cp:version/>
  <cp:contentType/>
  <cp:contentStatus/>
</cp:coreProperties>
</file>