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05" windowWidth="15315" windowHeight="4365" activeTab="0"/>
  </bookViews>
  <sheets>
    <sheet name="区別・費目別算定結果" sheetId="1" r:id="rId1"/>
  </sheets>
  <definedNames>
    <definedName name="_xlnm.Print_Area" localSheetId="0">'区別・費目別算定結果'!$A$1:$CC$31</definedName>
    <definedName name="_xlnm.Print_Titles" localSheetId="0">'区別・費目別算定結果'!$A:$A,'区別・費目別算定結果'!$1:$31</definedName>
  </definedNames>
  <calcPr fullCalcOnLoad="1"/>
</workbook>
</file>

<file path=xl/sharedStrings.xml><?xml version="1.0" encoding="utf-8"?>
<sst xmlns="http://schemas.openxmlformats.org/spreadsheetml/2006/main" count="158" uniqueCount="121">
  <si>
    <t xml:space="preserve">  基    準    財    政    需    要    額</t>
  </si>
  <si>
    <t xml:space="preserve">    経      常      的      経      費</t>
  </si>
  <si>
    <t>民  生  費</t>
  </si>
  <si>
    <t>衛  生  費</t>
  </si>
  <si>
    <t>経済労働費</t>
  </si>
  <si>
    <t>土  木  費</t>
  </si>
  <si>
    <t>教  育  費</t>
  </si>
  <si>
    <t>社会福祉費</t>
  </si>
  <si>
    <t>老人福祉費</t>
  </si>
  <si>
    <t>生活保護費</t>
  </si>
  <si>
    <t>児童福祉費</t>
  </si>
  <si>
    <t>建築公害費</t>
  </si>
  <si>
    <t>都市整備費</t>
  </si>
  <si>
    <t>公  園  費</t>
  </si>
  <si>
    <t>区立保育所</t>
  </si>
  <si>
    <t>私立保育所</t>
  </si>
  <si>
    <t>児  童  数</t>
  </si>
  <si>
    <t>学  級  数</t>
  </si>
  <si>
    <t>学  校  数</t>
  </si>
  <si>
    <t>港</t>
  </si>
  <si>
    <t>北</t>
  </si>
  <si>
    <t xml:space="preserve">    投      資      的      経      費</t>
  </si>
  <si>
    <t>その他諸費</t>
  </si>
  <si>
    <t>錯  誤  額</t>
  </si>
  <si>
    <t>公  債  費</t>
  </si>
  <si>
    <t>財  産  費</t>
  </si>
  <si>
    <t>その他行政費</t>
  </si>
  <si>
    <t>中央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</si>
  <si>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</si>
  <si>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</si>
  <si>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</si>
  <si>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</si>
  <si>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</si>
  <si>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</si>
  <si>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</si>
  <si>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</si>
  <si>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</si>
  <si>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</si>
  <si>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</si>
  <si>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</si>
  <si>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</si>
  <si>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荒川</t>
  </si>
  <si>
    <t>板橋</t>
  </si>
  <si>
    <t>練馬</t>
  </si>
  <si>
    <t>足立</t>
  </si>
  <si>
    <t>葛飾</t>
  </si>
  <si>
    <t>江戸川</t>
  </si>
  <si>
    <t>計</t>
  </si>
  <si>
    <t>退職手当</t>
  </si>
  <si>
    <t>千代田</t>
  </si>
  <si>
    <t>№２</t>
  </si>
  <si>
    <t>民生費</t>
  </si>
  <si>
    <t>社会福祉費</t>
  </si>
  <si>
    <t>経      常      的      経      費</t>
  </si>
  <si>
    <t>基    準    財    政    需    要    額</t>
  </si>
  <si>
    <t>衛生費</t>
  </si>
  <si>
    <t>№３</t>
  </si>
  <si>
    <t>№９</t>
  </si>
  <si>
    <t>(B)</t>
  </si>
  <si>
    <t>土  木  費</t>
  </si>
  <si>
    <t>№４</t>
  </si>
  <si>
    <t>教  育  費</t>
  </si>
  <si>
    <t>小学校費</t>
  </si>
  <si>
    <t>中学校費</t>
  </si>
  <si>
    <t>生徒数</t>
  </si>
  <si>
    <t>学級数</t>
  </si>
  <si>
    <t>№５</t>
  </si>
  <si>
    <t>№６</t>
  </si>
  <si>
    <t>(A)</t>
  </si>
  <si>
    <t>投      資      的      経      費</t>
  </si>
  <si>
    <t>№７</t>
  </si>
  <si>
    <t>№８</t>
  </si>
  <si>
    <t>(D)</t>
  </si>
  <si>
    <t>(G)</t>
  </si>
  <si>
    <t>総     計</t>
  </si>
  <si>
    <t>№１０</t>
  </si>
  <si>
    <t>議会総務費</t>
  </si>
  <si>
    <t>国民健康保険</t>
  </si>
  <si>
    <t>事業助成費</t>
  </si>
  <si>
    <t>清掃費</t>
  </si>
  <si>
    <t>清掃総務費</t>
  </si>
  <si>
    <t>収集作業費</t>
  </si>
  <si>
    <t>収集車両費</t>
  </si>
  <si>
    <t>処理処分費</t>
  </si>
  <si>
    <t>生活経済費</t>
  </si>
  <si>
    <t>産業経済費</t>
  </si>
  <si>
    <t>議会総務費</t>
  </si>
  <si>
    <t>議会総務費</t>
  </si>
  <si>
    <t>処理処分費</t>
  </si>
  <si>
    <t>都市整備費</t>
  </si>
  <si>
    <t>投資的経費</t>
  </si>
  <si>
    <t>財源対策経費</t>
  </si>
  <si>
    <t>その他諸費以外</t>
  </si>
  <si>
    <t>経常的経費計</t>
  </si>
  <si>
    <t>（参考）</t>
  </si>
  <si>
    <t>道路橋りょう費</t>
  </si>
  <si>
    <t>道路橋りょう費</t>
  </si>
  <si>
    <t>18歳未満人口</t>
  </si>
  <si>
    <t>児童生徒数</t>
  </si>
  <si>
    <t>幼稚園数</t>
  </si>
  <si>
    <t>人口</t>
  </si>
  <si>
    <t>園児数</t>
  </si>
  <si>
    <t>その他の教育費</t>
  </si>
  <si>
    <t>区　名</t>
  </si>
  <si>
    <t>経常的経費計</t>
  </si>
  <si>
    <t>投資的経費計</t>
  </si>
  <si>
    <t>(A)+(B)=(C)</t>
  </si>
  <si>
    <t>(C)+(D)+(E)=(F)</t>
  </si>
  <si>
    <t>(F)+(G)=(H)</t>
  </si>
  <si>
    <t>単位費用分計</t>
  </si>
  <si>
    <t>(条例16条)</t>
  </si>
  <si>
    <t>合    計</t>
  </si>
  <si>
    <t>（単位：千円）</t>
  </si>
  <si>
    <t>(条例9条)</t>
  </si>
  <si>
    <t>（算出資料との</t>
  </si>
  <si>
    <t>突合不要）</t>
  </si>
  <si>
    <t>(12年改正条例</t>
  </si>
  <si>
    <t>附則4項)  (E)</t>
  </si>
  <si>
    <t>後期高齢者医療</t>
  </si>
  <si>
    <t>制度事業助成費</t>
  </si>
  <si>
    <t>平成21年度　都区財政調整　区別算定結果　（再調整）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</si>
</sst>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_);[Red]\(#,##0\)"/>
    <numFmt numFmtId="180" formatCode="#,##0;&quot;▲ &quot;#,##0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0.0%"/>
  </numFmts>
  <fonts count="13">
    <font>
      <sz val="14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10"/>
      <name val=""/>
      <family val="1"/>
    </font>
    <font>
      <sz val="11"/>
      <color indexed="12"/>
      <name val="ＭＳ 明朝"/>
      <family val="1"/>
    </font>
    <font>
      <sz val="11"/>
      <color indexed="12"/>
      <name val="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distributed" vertical="center"/>
      <protection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3" fillId="0" borderId="3" xfId="0" applyFont="1" applyFill="1" applyBorder="1" applyAlignment="1" applyProtection="1">
      <alignment horizontal="distributed" vertical="center"/>
      <protection/>
    </xf>
    <xf numFmtId="0" fontId="3" fillId="0" borderId="2" xfId="0" applyFont="1" applyFill="1" applyBorder="1" applyAlignment="1" applyProtection="1">
      <alignment vertical="center" wrapText="1"/>
      <protection/>
    </xf>
    <xf numFmtId="37" fontId="3" fillId="0" borderId="4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37" fontId="5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37" fontId="3" fillId="0" borderId="6" xfId="0" applyNumberFormat="1" applyFont="1" applyFill="1" applyBorder="1" applyAlignment="1" applyProtection="1">
      <alignment vertical="center"/>
      <protection/>
    </xf>
    <xf numFmtId="177" fontId="3" fillId="0" borderId="4" xfId="0" applyNumberFormat="1" applyFont="1" applyFill="1" applyBorder="1" applyAlignment="1" applyProtection="1">
      <alignment vertical="center"/>
      <protection/>
    </xf>
    <xf numFmtId="37" fontId="5" fillId="0" borderId="1" xfId="0" applyNumberFormat="1" applyFont="1" applyFill="1" applyBorder="1" applyAlignment="1" applyProtection="1">
      <alignment vertical="center"/>
      <protection/>
    </xf>
    <xf numFmtId="37" fontId="3" fillId="0" borderId="7" xfId="0" applyNumberFormat="1" applyFont="1" applyFill="1" applyBorder="1" applyAlignment="1" applyProtection="1">
      <alignment vertical="center"/>
      <protection/>
    </xf>
    <xf numFmtId="177" fontId="3" fillId="0" borderId="1" xfId="0" applyNumberFormat="1" applyFont="1" applyFill="1" applyBorder="1" applyAlignment="1" applyProtection="1">
      <alignment vertical="center"/>
      <protection/>
    </xf>
    <xf numFmtId="37" fontId="5" fillId="0" borderId="8" xfId="0" applyNumberFormat="1" applyFont="1" applyFill="1" applyBorder="1" applyAlignment="1" applyProtection="1">
      <alignment vertical="center"/>
      <protection/>
    </xf>
    <xf numFmtId="37" fontId="5" fillId="0" borderId="9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177" fontId="3" fillId="0" borderId="11" xfId="0" applyNumberFormat="1" applyFont="1" applyFill="1" applyBorder="1" applyAlignment="1" applyProtection="1">
      <alignment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centerContinuous" vertical="center"/>
      <protection/>
    </xf>
    <xf numFmtId="0" fontId="3" fillId="0" borderId="17" xfId="0" applyFont="1" applyFill="1" applyBorder="1" applyAlignment="1" applyProtection="1">
      <alignment horizontal="centerContinuous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0" borderId="20" xfId="0" applyFont="1" applyFill="1" applyBorder="1" applyAlignment="1" applyProtection="1">
      <alignment horizontal="centerContinuous" vertical="center"/>
      <protection/>
    </xf>
    <xf numFmtId="0" fontId="0" fillId="0" borderId="21" xfId="0" applyFill="1" applyBorder="1" applyAlignment="1">
      <alignment horizontal="centerContinuous" vertical="center"/>
    </xf>
    <xf numFmtId="0" fontId="0" fillId="0" borderId="22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Continuous" vertical="center"/>
    </xf>
    <xf numFmtId="0" fontId="8" fillId="0" borderId="3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distributed" vertical="center"/>
      <protection/>
    </xf>
    <xf numFmtId="0" fontId="10" fillId="0" borderId="7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 applyProtection="1">
      <alignment horizontal="distributed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11" fillId="0" borderId="35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horizontal="distributed" vertical="center"/>
      <protection/>
    </xf>
    <xf numFmtId="0" fontId="10" fillId="0" borderId="35" xfId="0" applyFont="1" applyFill="1" applyBorder="1" applyAlignment="1" applyProtection="1">
      <alignment vertical="center"/>
      <protection/>
    </xf>
    <xf numFmtId="0" fontId="8" fillId="0" borderId="33" xfId="0" applyFont="1" applyFill="1" applyBorder="1" applyAlignment="1" applyProtection="1">
      <alignment vertical="center"/>
      <protection/>
    </xf>
    <xf numFmtId="0" fontId="0" fillId="0" borderId="37" xfId="0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10" fillId="0" borderId="23" xfId="0" applyFont="1" applyFill="1" applyBorder="1" applyAlignment="1" applyProtection="1">
      <alignment horizontal="distributed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3" fillId="0" borderId="38" xfId="0" applyFont="1" applyFill="1" applyBorder="1" applyAlignment="1" applyProtection="1">
      <alignment horizontal="distributed" vertical="center"/>
      <protection/>
    </xf>
    <xf numFmtId="0" fontId="3" fillId="0" borderId="39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 applyProtection="1">
      <alignment horizontal="right" vertical="center"/>
      <protection/>
    </xf>
    <xf numFmtId="0" fontId="3" fillId="0" borderId="28" xfId="0" applyFont="1" applyFill="1" applyBorder="1" applyAlignment="1" applyProtection="1">
      <alignment horizontal="right" vertical="center"/>
      <protection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distributed" vertical="center"/>
      <protection/>
    </xf>
    <xf numFmtId="37" fontId="5" fillId="0" borderId="20" xfId="0" applyNumberFormat="1" applyFont="1" applyFill="1" applyBorder="1" applyAlignment="1" applyProtection="1">
      <alignment vertical="center"/>
      <protection/>
    </xf>
    <xf numFmtId="38" fontId="3" fillId="0" borderId="6" xfId="0" applyNumberFormat="1" applyFont="1" applyFill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5" fillId="0" borderId="21" xfId="0" applyNumberFormat="1" applyFont="1" applyFill="1" applyBorder="1" applyAlignment="1" applyProtection="1">
      <alignment vertical="center"/>
      <protection/>
    </xf>
    <xf numFmtId="37" fontId="5" fillId="0" borderId="6" xfId="0" applyNumberFormat="1" applyFont="1" applyFill="1" applyBorder="1" applyAlignment="1" applyProtection="1">
      <alignment vertical="center"/>
      <protection/>
    </xf>
    <xf numFmtId="37" fontId="12" fillId="0" borderId="6" xfId="0" applyNumberFormat="1" applyFont="1" applyFill="1" applyBorder="1" applyAlignment="1" applyProtection="1">
      <alignment vertical="center"/>
      <protection/>
    </xf>
    <xf numFmtId="37" fontId="12" fillId="0" borderId="20" xfId="0" applyNumberFormat="1" applyFont="1" applyFill="1" applyBorder="1" applyAlignment="1" applyProtection="1">
      <alignment vertical="center"/>
      <protection/>
    </xf>
    <xf numFmtId="37" fontId="9" fillId="0" borderId="42" xfId="0" applyNumberFormat="1" applyFont="1" applyFill="1" applyBorder="1" applyAlignment="1" applyProtection="1">
      <alignment vertical="center"/>
      <protection/>
    </xf>
    <xf numFmtId="37" fontId="5" fillId="0" borderId="28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8" fontId="3" fillId="0" borderId="43" xfId="16" applyFont="1" applyFill="1" applyBorder="1" applyAlignment="1">
      <alignment vertical="center"/>
    </xf>
    <xf numFmtId="38" fontId="3" fillId="0" borderId="44" xfId="16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vertical="center"/>
      <protection/>
    </xf>
    <xf numFmtId="37" fontId="3" fillId="0" borderId="20" xfId="0" applyNumberFormat="1" applyFont="1" applyFill="1" applyBorder="1" applyAlignment="1" applyProtection="1">
      <alignment vertical="center"/>
      <protection/>
    </xf>
    <xf numFmtId="37" fontId="3" fillId="0" borderId="22" xfId="0" applyNumberFormat="1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distributed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3" fillId="0" borderId="45" xfId="0" applyNumberFormat="1" applyFont="1" applyFill="1" applyBorder="1" applyAlignment="1" applyProtection="1">
      <alignment vertical="center"/>
      <protection/>
    </xf>
    <xf numFmtId="38" fontId="3" fillId="0" borderId="45" xfId="0" applyNumberFormat="1" applyFont="1" applyFill="1" applyBorder="1" applyAlignment="1" applyProtection="1">
      <alignment vertical="center"/>
      <protection/>
    </xf>
    <xf numFmtId="37" fontId="5" fillId="0" borderId="5" xfId="0" applyNumberFormat="1" applyFont="1" applyFill="1" applyBorder="1" applyAlignment="1" applyProtection="1">
      <alignment vertical="center"/>
      <protection/>
    </xf>
    <xf numFmtId="37" fontId="9" fillId="0" borderId="46" xfId="0" applyNumberFormat="1" applyFont="1" applyFill="1" applyBorder="1" applyAlignment="1" applyProtection="1">
      <alignment vertical="center"/>
      <protection/>
    </xf>
    <xf numFmtId="37" fontId="3" fillId="0" borderId="5" xfId="0" applyNumberFormat="1" applyFont="1" applyFill="1" applyBorder="1" applyAlignment="1" applyProtection="1">
      <alignment vertical="center"/>
      <protection/>
    </xf>
    <xf numFmtId="37" fontId="5" fillId="0" borderId="45" xfId="0" applyNumberFormat="1" applyFont="1" applyFill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37" fontId="9" fillId="0" borderId="47" xfId="0" applyNumberFormat="1" applyFont="1" applyFill="1" applyBorder="1" applyAlignment="1" applyProtection="1">
      <alignment vertical="center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37" fontId="3" fillId="0" borderId="37" xfId="0" applyNumberFormat="1" applyFont="1" applyFill="1" applyBorder="1" applyAlignment="1" applyProtection="1">
      <alignment vertical="center"/>
      <protection/>
    </xf>
    <xf numFmtId="37" fontId="3" fillId="0" borderId="48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37" fontId="3" fillId="0" borderId="23" xfId="0" applyNumberFormat="1" applyFont="1" applyFill="1" applyBorder="1" applyAlignment="1" applyProtection="1">
      <alignment vertical="center"/>
      <protection/>
    </xf>
    <xf numFmtId="38" fontId="3" fillId="0" borderId="23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37" fontId="5" fillId="0" borderId="7" xfId="0" applyNumberFormat="1" applyFont="1" applyFill="1" applyBorder="1" applyAlignment="1" applyProtection="1">
      <alignment vertical="center"/>
      <protection/>
    </xf>
    <xf numFmtId="37" fontId="12" fillId="0" borderId="7" xfId="0" applyNumberFormat="1" applyFont="1" applyFill="1" applyBorder="1" applyAlignment="1" applyProtection="1">
      <alignment vertical="center"/>
      <protection/>
    </xf>
    <xf numFmtId="37" fontId="12" fillId="0" borderId="35" xfId="0" applyNumberFormat="1" applyFont="1" applyFill="1" applyBorder="1" applyAlignment="1" applyProtection="1">
      <alignment vertical="center"/>
      <protection/>
    </xf>
    <xf numFmtId="38" fontId="3" fillId="0" borderId="49" xfId="16" applyFont="1" applyFill="1" applyBorder="1" applyAlignment="1">
      <alignment vertical="center"/>
    </xf>
    <xf numFmtId="38" fontId="3" fillId="0" borderId="50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5" fillId="0" borderId="23" xfId="0" applyNumberFormat="1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37" fontId="9" fillId="0" borderId="51" xfId="0" applyNumberFormat="1" applyFont="1" applyFill="1" applyBorder="1" applyAlignment="1" applyProtection="1">
      <alignment vertical="center"/>
      <protection/>
    </xf>
    <xf numFmtId="37" fontId="9" fillId="0" borderId="33" xfId="0" applyNumberFormat="1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0" fontId="3" fillId="0" borderId="8" xfId="0" applyFont="1" applyFill="1" applyBorder="1" applyAlignment="1" applyProtection="1">
      <alignment horizontal="distributed" vertical="center"/>
      <protection/>
    </xf>
    <xf numFmtId="37" fontId="5" fillId="0" borderId="52" xfId="0" applyNumberFormat="1" applyFont="1" applyFill="1" applyBorder="1" applyAlignment="1" applyProtection="1">
      <alignment vertical="center"/>
      <protection/>
    </xf>
    <xf numFmtId="37" fontId="5" fillId="0" borderId="53" xfId="0" applyNumberFormat="1" applyFont="1" applyFill="1" applyBorder="1" applyAlignment="1" applyProtection="1">
      <alignment vertical="center"/>
      <protection/>
    </xf>
    <xf numFmtId="37" fontId="5" fillId="0" borderId="54" xfId="0" applyNumberFormat="1" applyFont="1" applyFill="1" applyBorder="1" applyAlignment="1" applyProtection="1">
      <alignment vertical="center"/>
      <protection/>
    </xf>
    <xf numFmtId="37" fontId="9" fillId="0" borderId="55" xfId="0" applyNumberFormat="1" applyFont="1" applyFill="1" applyBorder="1" applyAlignment="1" applyProtection="1">
      <alignment vertical="center"/>
      <protection/>
    </xf>
    <xf numFmtId="37" fontId="5" fillId="0" borderId="56" xfId="0" applyNumberFormat="1" applyFont="1" applyFill="1" applyBorder="1" applyAlignment="1" applyProtection="1">
      <alignment vertical="center"/>
      <protection/>
    </xf>
    <xf numFmtId="37" fontId="5" fillId="0" borderId="57" xfId="0" applyNumberFormat="1" applyFont="1" applyFill="1" applyBorder="1" applyAlignment="1" applyProtection="1">
      <alignment vertical="center"/>
      <protection/>
    </xf>
    <xf numFmtId="37" fontId="5" fillId="0" borderId="58" xfId="0" applyNumberFormat="1" applyFont="1" applyFill="1" applyBorder="1" applyAlignment="1" applyProtection="1">
      <alignment vertical="center"/>
      <protection/>
    </xf>
    <xf numFmtId="37" fontId="9" fillId="0" borderId="59" xfId="0" applyNumberFormat="1" applyFont="1" applyFill="1" applyBorder="1" applyAlignment="1" applyProtection="1">
      <alignment vertical="center"/>
      <protection/>
    </xf>
    <xf numFmtId="37" fontId="0" fillId="0" borderId="0" xfId="0" applyNumberForma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3"/>
  <sheetViews>
    <sheetView tabSelected="1" zoomScale="75" zoomScaleNormal="75" zoomScaleSheetLayoutView="75" workbookViewId="0" topLeftCell="A1">
      <pane xSplit="1" ySplit="7" topLeftCell="B8" activePane="bottomRight" state="frozen"/>
      <selection pane="topLeft" activeCell="C8" sqref="C8:C30"/>
      <selection pane="topRight" activeCell="C8" sqref="C8:C30"/>
      <selection pane="bottomLeft" activeCell="C8" sqref="C8:C30"/>
      <selection pane="bottomRight" activeCell="A1" sqref="A1"/>
    </sheetView>
  </sheetViews>
  <sheetFormatPr defaultColWidth="8.66015625" defaultRowHeight="18"/>
  <cols>
    <col min="1" max="1" width="6.58203125" style="13" customWidth="1"/>
    <col min="2" max="2" width="11.83203125" style="13" customWidth="1"/>
    <col min="3" max="3" width="10.83203125" style="13" customWidth="1"/>
    <col min="4" max="4" width="11.66015625" style="13" customWidth="1"/>
    <col min="5" max="13" width="10.66015625" style="13" customWidth="1"/>
    <col min="14" max="14" width="11.66015625" style="13" customWidth="1"/>
    <col min="15" max="15" width="10.66015625" style="13" customWidth="1"/>
    <col min="16" max="16" width="11.66015625" style="13" customWidth="1"/>
    <col min="17" max="20" width="10.66015625" style="13" customWidth="1"/>
    <col min="21" max="21" width="11.66015625" style="13" customWidth="1"/>
    <col min="22" max="23" width="10.66015625" style="13" customWidth="1"/>
    <col min="24" max="24" width="11.66015625" style="13" customWidth="1"/>
    <col min="25" max="28" width="10.66015625" style="13" customWidth="1"/>
    <col min="29" max="29" width="11" style="13" bestFit="1" customWidth="1"/>
    <col min="30" max="30" width="10.91015625" style="13" bestFit="1" customWidth="1"/>
    <col min="31" max="31" width="10" style="13" bestFit="1" customWidth="1"/>
    <col min="32" max="32" width="9.16015625" style="13" bestFit="1" customWidth="1"/>
    <col min="33" max="34" width="10.08203125" style="13" bestFit="1" customWidth="1"/>
    <col min="35" max="35" width="9.08203125" style="13" customWidth="1"/>
    <col min="36" max="36" width="9.33203125" style="13" bestFit="1" customWidth="1"/>
    <col min="37" max="37" width="10.08203125" style="13" bestFit="1" customWidth="1"/>
    <col min="38" max="38" width="10" style="13" bestFit="1" customWidth="1"/>
    <col min="39" max="40" width="9.16015625" style="13" customWidth="1"/>
    <col min="41" max="41" width="10.08203125" style="13" bestFit="1" customWidth="1"/>
    <col min="42" max="42" width="9.91015625" style="13" customWidth="1"/>
    <col min="43" max="45" width="10.66015625" style="13" customWidth="1"/>
    <col min="46" max="46" width="14.58203125" style="13" customWidth="1"/>
    <col min="47" max="47" width="6.58203125" style="13" customWidth="1"/>
    <col min="48" max="48" width="12.66015625" style="13" customWidth="1"/>
    <col min="49" max="49" width="11.66015625" style="13" customWidth="1"/>
    <col min="50" max="50" width="10.66015625" style="13" customWidth="1"/>
    <col min="51" max="51" width="11.66015625" style="13" customWidth="1"/>
    <col min="52" max="54" width="10.66015625" style="13" customWidth="1"/>
    <col min="55" max="55" width="11.66015625" style="13" customWidth="1"/>
    <col min="56" max="56" width="10.66015625" style="13" customWidth="1"/>
    <col min="57" max="57" width="11.66015625" style="13" customWidth="1"/>
    <col min="58" max="59" width="10.58203125" style="13" customWidth="1"/>
    <col min="60" max="60" width="11.66015625" style="13" customWidth="1"/>
    <col min="61" max="62" width="10.66015625" style="13" customWidth="1"/>
    <col min="63" max="63" width="11.66015625" style="13" customWidth="1"/>
    <col min="64" max="66" width="10.66015625" style="13" customWidth="1"/>
    <col min="67" max="67" width="11.66015625" style="13" customWidth="1"/>
    <col min="68" max="68" width="10.66015625" style="13" customWidth="1"/>
    <col min="69" max="69" width="10.66015625" style="13" hidden="1" customWidth="1"/>
    <col min="70" max="74" width="10.66015625" style="13" customWidth="1"/>
    <col min="75" max="75" width="14.58203125" style="13" customWidth="1"/>
    <col min="76" max="76" width="16" style="13" customWidth="1"/>
    <col min="77" max="78" width="12.66015625" style="13" customWidth="1"/>
    <col min="79" max="79" width="15.91015625" style="13" customWidth="1"/>
    <col min="80" max="80" width="12.58203125" style="13" customWidth="1"/>
    <col min="81" max="81" width="16" style="13" customWidth="1"/>
    <col min="82" max="16384" width="8.83203125" style="13" customWidth="1"/>
  </cols>
  <sheetData>
    <row r="1" spans="2:81" ht="24" customHeight="1">
      <c r="B1" s="148" t="s">
        <v>120</v>
      </c>
      <c r="C1" s="7"/>
      <c r="D1" s="7"/>
      <c r="E1" s="8"/>
      <c r="F1" s="8"/>
      <c r="G1" s="8"/>
      <c r="H1" s="8"/>
      <c r="I1" s="8"/>
      <c r="J1" s="8"/>
      <c r="K1" s="8"/>
      <c r="L1" s="27"/>
      <c r="M1" s="27" t="s">
        <v>112</v>
      </c>
      <c r="N1" s="7"/>
      <c r="O1" s="8"/>
      <c r="P1" s="8"/>
      <c r="Q1" s="8"/>
      <c r="R1" s="8"/>
      <c r="S1" s="8"/>
      <c r="T1" s="27" t="s">
        <v>112</v>
      </c>
      <c r="U1" s="7"/>
      <c r="V1" s="8"/>
      <c r="W1" s="8"/>
      <c r="X1" s="8"/>
      <c r="Y1" s="8"/>
      <c r="Z1" s="8"/>
      <c r="AA1" s="8"/>
      <c r="AB1" s="27" t="s">
        <v>112</v>
      </c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27" t="s">
        <v>112</v>
      </c>
      <c r="AP1" s="7"/>
      <c r="AQ1" s="8"/>
      <c r="AR1" s="8"/>
      <c r="AS1" s="8"/>
      <c r="AT1" s="8"/>
      <c r="AU1" s="8"/>
      <c r="AV1" s="27" t="s">
        <v>112</v>
      </c>
      <c r="AW1" s="7"/>
      <c r="AX1" s="8"/>
      <c r="AY1" s="8"/>
      <c r="AZ1" s="8"/>
      <c r="BA1" s="8"/>
      <c r="BB1" s="8"/>
      <c r="BC1" s="8"/>
      <c r="BD1" s="27" t="s">
        <v>112</v>
      </c>
      <c r="BE1" s="7"/>
      <c r="BF1" s="8"/>
      <c r="BG1" s="8"/>
      <c r="BH1" s="7"/>
      <c r="BI1" s="8"/>
      <c r="BJ1" s="8"/>
      <c r="BK1" s="8"/>
      <c r="BL1" s="8"/>
      <c r="BM1" s="8"/>
      <c r="BN1" s="27" t="s">
        <v>112</v>
      </c>
      <c r="BO1" s="7"/>
      <c r="BP1" s="8"/>
      <c r="BQ1" s="8"/>
      <c r="BR1" s="8"/>
      <c r="BS1" s="8"/>
      <c r="BT1" s="8"/>
      <c r="BU1" s="8"/>
      <c r="BV1" s="8"/>
      <c r="BW1" s="27" t="s">
        <v>112</v>
      </c>
      <c r="BX1" s="7"/>
      <c r="BY1" s="8"/>
      <c r="BZ1" s="8"/>
      <c r="CA1" s="8"/>
      <c r="CB1" s="8"/>
      <c r="CC1" s="27" t="s">
        <v>112</v>
      </c>
    </row>
    <row r="2" spans="1:81" ht="17.25" customHeight="1">
      <c r="A2" s="37"/>
      <c r="B2" s="38"/>
      <c r="C2" s="15"/>
      <c r="D2" s="15"/>
      <c r="E2" s="9"/>
      <c r="F2" s="9"/>
      <c r="G2" s="9"/>
      <c r="H2" s="9"/>
      <c r="I2" s="9"/>
      <c r="J2" s="9"/>
      <c r="K2" s="9"/>
      <c r="L2" s="14"/>
      <c r="M2" s="14" t="s">
        <v>50</v>
      </c>
      <c r="N2" s="15"/>
      <c r="O2" s="15"/>
      <c r="P2" s="15"/>
      <c r="Q2" s="9"/>
      <c r="R2" s="9"/>
      <c r="S2" s="9"/>
      <c r="T2" s="14" t="s">
        <v>56</v>
      </c>
      <c r="U2" s="15"/>
      <c r="V2" s="15"/>
      <c r="W2" s="15"/>
      <c r="X2" s="9"/>
      <c r="Y2" s="9"/>
      <c r="Z2" s="9"/>
      <c r="AA2" s="9"/>
      <c r="AB2" s="14" t="s">
        <v>60</v>
      </c>
      <c r="AC2" s="15"/>
      <c r="AD2" s="15"/>
      <c r="AE2" s="9"/>
      <c r="AF2" s="9"/>
      <c r="AG2" s="9"/>
      <c r="AH2" s="9"/>
      <c r="AI2" s="9"/>
      <c r="AJ2" s="9"/>
      <c r="AK2" s="9"/>
      <c r="AL2" s="9"/>
      <c r="AM2" s="9"/>
      <c r="AN2" s="9"/>
      <c r="AO2" s="14" t="s">
        <v>66</v>
      </c>
      <c r="AP2" s="15"/>
      <c r="AQ2" s="15"/>
      <c r="AR2" s="15"/>
      <c r="AS2" s="9"/>
      <c r="AT2" s="14" t="s">
        <v>67</v>
      </c>
      <c r="AU2" s="14"/>
      <c r="AV2" s="39"/>
      <c r="AW2" s="15"/>
      <c r="AX2" s="15"/>
      <c r="AY2" s="15"/>
      <c r="AZ2" s="9"/>
      <c r="BA2" s="9"/>
      <c r="BB2" s="9"/>
      <c r="BC2" s="9"/>
      <c r="BD2" s="14" t="s">
        <v>70</v>
      </c>
      <c r="BE2" s="40"/>
      <c r="BF2" s="40"/>
      <c r="BG2" s="40"/>
      <c r="BH2" s="9"/>
      <c r="BI2" s="9"/>
      <c r="BJ2" s="9"/>
      <c r="BK2" s="9"/>
      <c r="BL2" s="9"/>
      <c r="BM2" s="9"/>
      <c r="BN2" s="14" t="s">
        <v>71</v>
      </c>
      <c r="BO2" s="15"/>
      <c r="BP2" s="15"/>
      <c r="BQ2" s="9"/>
      <c r="BR2" s="9"/>
      <c r="BS2" s="9"/>
      <c r="BT2" s="9"/>
      <c r="BU2" s="9"/>
      <c r="BV2" s="9"/>
      <c r="BW2" s="14" t="s">
        <v>57</v>
      </c>
      <c r="BX2" s="15"/>
      <c r="BY2" s="15"/>
      <c r="BZ2" s="9"/>
      <c r="CA2" s="9"/>
      <c r="CB2" s="9"/>
      <c r="CC2" s="14" t="s">
        <v>75</v>
      </c>
    </row>
    <row r="3" spans="1:81" ht="22.5" customHeight="1" thickBot="1">
      <c r="A3" s="41"/>
      <c r="B3" s="42" t="s">
        <v>54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5" t="s">
        <v>0</v>
      </c>
      <c r="O3" s="46"/>
      <c r="P3" s="46"/>
      <c r="Q3" s="46"/>
      <c r="R3" s="46"/>
      <c r="S3" s="46"/>
      <c r="T3" s="47"/>
      <c r="U3" s="33" t="s">
        <v>54</v>
      </c>
      <c r="V3" s="46"/>
      <c r="W3" s="46"/>
      <c r="X3" s="46"/>
      <c r="Y3" s="46"/>
      <c r="Z3" s="46"/>
      <c r="AA3" s="46"/>
      <c r="AB3" s="47"/>
      <c r="AC3" s="33" t="s">
        <v>0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7"/>
      <c r="AP3" s="33" t="s">
        <v>0</v>
      </c>
      <c r="AQ3" s="46"/>
      <c r="AR3" s="46"/>
      <c r="AS3" s="46"/>
      <c r="AT3" s="47"/>
      <c r="AU3" s="48"/>
      <c r="AV3" s="49" t="s">
        <v>94</v>
      </c>
      <c r="AW3" s="33" t="s">
        <v>54</v>
      </c>
      <c r="AX3" s="46"/>
      <c r="AY3" s="46"/>
      <c r="AZ3" s="46"/>
      <c r="BA3" s="46"/>
      <c r="BB3" s="46"/>
      <c r="BC3" s="46"/>
      <c r="BD3" s="47"/>
      <c r="BE3" s="50" t="s">
        <v>0</v>
      </c>
      <c r="BF3" s="43"/>
      <c r="BG3" s="43"/>
      <c r="BH3" s="43"/>
      <c r="BI3" s="43"/>
      <c r="BJ3" s="43"/>
      <c r="BK3" s="43"/>
      <c r="BL3" s="43"/>
      <c r="BM3" s="43"/>
      <c r="BN3" s="44"/>
      <c r="BO3" s="45" t="s">
        <v>0</v>
      </c>
      <c r="BP3" s="46"/>
      <c r="BQ3" s="46"/>
      <c r="BR3" s="46"/>
      <c r="BS3" s="46"/>
      <c r="BT3" s="46"/>
      <c r="BU3" s="46"/>
      <c r="BV3" s="46"/>
      <c r="BW3" s="47"/>
      <c r="BX3" s="51" t="s">
        <v>54</v>
      </c>
      <c r="BY3" s="46"/>
      <c r="BZ3" s="46"/>
      <c r="CA3" s="52"/>
      <c r="CB3" s="46"/>
      <c r="CC3" s="53"/>
    </row>
    <row r="4" spans="1:81" ht="22.5" customHeight="1" thickBot="1" thickTop="1">
      <c r="A4" s="48"/>
      <c r="B4" s="42" t="s">
        <v>53</v>
      </c>
      <c r="C4" s="43"/>
      <c r="D4" s="43"/>
      <c r="E4" s="43"/>
      <c r="F4" s="43"/>
      <c r="G4" s="43"/>
      <c r="H4" s="43"/>
      <c r="I4" s="43"/>
      <c r="J4" s="43"/>
      <c r="K4" s="43"/>
      <c r="L4" s="44"/>
      <c r="M4" s="44"/>
      <c r="N4" s="54" t="s">
        <v>1</v>
      </c>
      <c r="O4" s="55"/>
      <c r="P4" s="55"/>
      <c r="Q4" s="55"/>
      <c r="R4" s="55"/>
      <c r="S4" s="55"/>
      <c r="T4" s="56"/>
      <c r="U4" s="34" t="s">
        <v>53</v>
      </c>
      <c r="V4" s="55"/>
      <c r="W4" s="55"/>
      <c r="X4" s="55"/>
      <c r="Y4" s="55"/>
      <c r="Z4" s="55"/>
      <c r="AA4" s="55"/>
      <c r="AB4" s="56"/>
      <c r="AC4" s="34" t="s">
        <v>1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6"/>
      <c r="AP4" s="34" t="s">
        <v>1</v>
      </c>
      <c r="AQ4" s="55"/>
      <c r="AR4" s="55"/>
      <c r="AS4" s="55"/>
      <c r="AT4" s="57"/>
      <c r="AU4" s="58"/>
      <c r="AV4" s="59" t="s">
        <v>92</v>
      </c>
      <c r="AW4" s="34" t="s">
        <v>69</v>
      </c>
      <c r="AX4" s="55"/>
      <c r="AY4" s="55"/>
      <c r="AZ4" s="55"/>
      <c r="BA4" s="55"/>
      <c r="BB4" s="55"/>
      <c r="BC4" s="55"/>
      <c r="BD4" s="56"/>
      <c r="BE4" s="50" t="s">
        <v>21</v>
      </c>
      <c r="BF4" s="43"/>
      <c r="BG4" s="43"/>
      <c r="BH4" s="43"/>
      <c r="BI4" s="43"/>
      <c r="BJ4" s="43"/>
      <c r="BK4" s="43"/>
      <c r="BL4" s="43"/>
      <c r="BM4" s="43"/>
      <c r="BN4" s="44"/>
      <c r="BO4" s="54" t="s">
        <v>21</v>
      </c>
      <c r="BP4" s="55"/>
      <c r="BQ4" s="55"/>
      <c r="BR4" s="55"/>
      <c r="BS4" s="55"/>
      <c r="BT4" s="55"/>
      <c r="BU4" s="55"/>
      <c r="BV4" s="55"/>
      <c r="BW4" s="60"/>
      <c r="BX4" s="61"/>
      <c r="BY4" s="9"/>
      <c r="BZ4" s="28" t="s">
        <v>90</v>
      </c>
      <c r="CA4" s="61"/>
      <c r="CB4" s="9"/>
      <c r="CC4" s="61"/>
    </row>
    <row r="5" spans="1:81" ht="22.5" customHeight="1" thickTop="1">
      <c r="A5" s="59" t="s">
        <v>103</v>
      </c>
      <c r="B5" s="62" t="s">
        <v>76</v>
      </c>
      <c r="C5" s="9"/>
      <c r="D5" s="1" t="s">
        <v>51</v>
      </c>
      <c r="E5" s="10"/>
      <c r="F5" s="10"/>
      <c r="G5" s="10"/>
      <c r="H5" s="10"/>
      <c r="I5" s="10"/>
      <c r="J5" s="10"/>
      <c r="K5" s="10"/>
      <c r="L5" s="35"/>
      <c r="M5" s="36"/>
      <c r="N5" s="62" t="s">
        <v>55</v>
      </c>
      <c r="O5" s="63"/>
      <c r="P5" s="1" t="s">
        <v>79</v>
      </c>
      <c r="Q5" s="10"/>
      <c r="R5" s="10"/>
      <c r="S5" s="10"/>
      <c r="T5" s="63"/>
      <c r="U5" s="1" t="s">
        <v>4</v>
      </c>
      <c r="V5" s="10"/>
      <c r="W5" s="10"/>
      <c r="X5" s="1" t="s">
        <v>59</v>
      </c>
      <c r="Y5" s="10"/>
      <c r="Z5" s="10"/>
      <c r="AA5" s="10"/>
      <c r="AB5" s="63"/>
      <c r="AC5" s="1" t="s">
        <v>61</v>
      </c>
      <c r="AD5" s="10"/>
      <c r="AE5" s="10"/>
      <c r="AF5" s="10"/>
      <c r="AG5" s="10"/>
      <c r="AH5" s="10"/>
      <c r="AI5" s="10"/>
      <c r="AJ5" s="10"/>
      <c r="AK5" s="10"/>
      <c r="AL5" s="9"/>
      <c r="AM5" s="9"/>
      <c r="AN5" s="9"/>
      <c r="AO5" s="64"/>
      <c r="AP5" s="1" t="s">
        <v>22</v>
      </c>
      <c r="AQ5" s="10"/>
      <c r="AR5" s="10"/>
      <c r="AS5" s="10"/>
      <c r="AT5" s="61"/>
      <c r="AU5" s="64"/>
      <c r="AV5" s="59" t="s">
        <v>93</v>
      </c>
      <c r="AW5" s="1" t="s">
        <v>86</v>
      </c>
      <c r="AX5" s="10"/>
      <c r="AY5" s="1" t="s">
        <v>2</v>
      </c>
      <c r="AZ5" s="10"/>
      <c r="BA5" s="10"/>
      <c r="BB5" s="10"/>
      <c r="BC5" s="1" t="s">
        <v>3</v>
      </c>
      <c r="BD5" s="63"/>
      <c r="BE5" s="62" t="s">
        <v>79</v>
      </c>
      <c r="BF5" s="9"/>
      <c r="BG5" s="65"/>
      <c r="BH5" s="1" t="s">
        <v>4</v>
      </c>
      <c r="BI5" s="10"/>
      <c r="BJ5" s="10"/>
      <c r="BK5" s="1" t="s">
        <v>5</v>
      </c>
      <c r="BL5" s="10"/>
      <c r="BM5" s="10"/>
      <c r="BN5" s="64"/>
      <c r="BO5" s="1" t="s">
        <v>6</v>
      </c>
      <c r="BP5" s="10"/>
      <c r="BQ5" s="10"/>
      <c r="BR5" s="10"/>
      <c r="BS5" s="9"/>
      <c r="BT5" s="9"/>
      <c r="BU5" s="9"/>
      <c r="BV5" s="9"/>
      <c r="BW5" s="61"/>
      <c r="BX5" s="66" t="s">
        <v>109</v>
      </c>
      <c r="BY5" s="62" t="s">
        <v>48</v>
      </c>
      <c r="BZ5" s="67" t="s">
        <v>91</v>
      </c>
      <c r="CA5" s="66" t="s">
        <v>111</v>
      </c>
      <c r="CB5" s="68" t="s">
        <v>23</v>
      </c>
      <c r="CC5" s="66" t="s">
        <v>74</v>
      </c>
    </row>
    <row r="6" spans="1:81" ht="22.5" customHeight="1">
      <c r="A6" s="48"/>
      <c r="B6" s="9"/>
      <c r="C6" s="69" t="s">
        <v>76</v>
      </c>
      <c r="D6" s="11"/>
      <c r="E6" s="1" t="s">
        <v>52</v>
      </c>
      <c r="F6" s="1" t="s">
        <v>8</v>
      </c>
      <c r="G6" s="1" t="s">
        <v>9</v>
      </c>
      <c r="H6" s="1" t="s">
        <v>10</v>
      </c>
      <c r="I6" s="10"/>
      <c r="J6" s="10"/>
      <c r="K6" s="10"/>
      <c r="L6" s="69" t="s">
        <v>77</v>
      </c>
      <c r="M6" s="70" t="s">
        <v>118</v>
      </c>
      <c r="N6" s="9"/>
      <c r="O6" s="71" t="s">
        <v>55</v>
      </c>
      <c r="P6" s="9"/>
      <c r="Q6" s="1" t="s">
        <v>80</v>
      </c>
      <c r="R6" s="1" t="s">
        <v>81</v>
      </c>
      <c r="S6" s="1" t="s">
        <v>82</v>
      </c>
      <c r="T6" s="71" t="s">
        <v>83</v>
      </c>
      <c r="U6" s="11"/>
      <c r="V6" s="1" t="s">
        <v>84</v>
      </c>
      <c r="W6" s="1" t="s">
        <v>85</v>
      </c>
      <c r="X6" s="11"/>
      <c r="Y6" s="1" t="s">
        <v>11</v>
      </c>
      <c r="Z6" s="1" t="s">
        <v>12</v>
      </c>
      <c r="AA6" s="72" t="s">
        <v>95</v>
      </c>
      <c r="AB6" s="71" t="s">
        <v>13</v>
      </c>
      <c r="AC6" s="11"/>
      <c r="AD6" s="1" t="s">
        <v>62</v>
      </c>
      <c r="AE6" s="10"/>
      <c r="AF6" s="10"/>
      <c r="AG6" s="10"/>
      <c r="AH6" s="1" t="s">
        <v>63</v>
      </c>
      <c r="AI6" s="10"/>
      <c r="AJ6" s="10"/>
      <c r="AK6" s="10"/>
      <c r="AL6" s="73" t="s">
        <v>102</v>
      </c>
      <c r="AM6" s="2"/>
      <c r="AN6" s="2"/>
      <c r="AO6" s="3"/>
      <c r="AP6" s="11"/>
      <c r="AQ6" s="1" t="s">
        <v>24</v>
      </c>
      <c r="AR6" s="1" t="s">
        <v>25</v>
      </c>
      <c r="AS6" s="1" t="s">
        <v>26</v>
      </c>
      <c r="AT6" s="66" t="s">
        <v>104</v>
      </c>
      <c r="AU6" s="74"/>
      <c r="AV6" s="75" t="s">
        <v>114</v>
      </c>
      <c r="AW6" s="11"/>
      <c r="AX6" s="1" t="s">
        <v>87</v>
      </c>
      <c r="AY6" s="11"/>
      <c r="AZ6" s="1" t="s">
        <v>7</v>
      </c>
      <c r="BA6" s="1" t="s">
        <v>8</v>
      </c>
      <c r="BB6" s="1" t="s">
        <v>10</v>
      </c>
      <c r="BC6" s="11"/>
      <c r="BD6" s="71" t="s">
        <v>3</v>
      </c>
      <c r="BE6" s="9"/>
      <c r="BF6" s="69" t="s">
        <v>81</v>
      </c>
      <c r="BG6" s="76" t="s">
        <v>88</v>
      </c>
      <c r="BH6" s="11"/>
      <c r="BI6" s="1" t="s">
        <v>84</v>
      </c>
      <c r="BJ6" s="1" t="s">
        <v>85</v>
      </c>
      <c r="BK6" s="11"/>
      <c r="BL6" s="1" t="s">
        <v>89</v>
      </c>
      <c r="BM6" s="72" t="s">
        <v>96</v>
      </c>
      <c r="BN6" s="69" t="s">
        <v>13</v>
      </c>
      <c r="BO6" s="11"/>
      <c r="BP6" s="1" t="s">
        <v>62</v>
      </c>
      <c r="BQ6" s="10"/>
      <c r="BR6" s="1" t="s">
        <v>63</v>
      </c>
      <c r="BS6" s="77" t="s">
        <v>102</v>
      </c>
      <c r="BT6" s="4"/>
      <c r="BU6" s="2"/>
      <c r="BV6" s="2"/>
      <c r="BW6" s="66" t="s">
        <v>105</v>
      </c>
      <c r="BX6" s="66"/>
      <c r="BY6" s="68" t="s">
        <v>113</v>
      </c>
      <c r="BZ6" s="32" t="s">
        <v>116</v>
      </c>
      <c r="CA6" s="78"/>
      <c r="CB6" s="68" t="s">
        <v>110</v>
      </c>
      <c r="CC6" s="78"/>
    </row>
    <row r="7" spans="1:81" ht="22.5" customHeight="1">
      <c r="A7" s="79"/>
      <c r="B7" s="9"/>
      <c r="C7" s="80"/>
      <c r="D7" s="11"/>
      <c r="E7" s="11"/>
      <c r="F7" s="11"/>
      <c r="G7" s="11"/>
      <c r="H7" s="11"/>
      <c r="I7" s="1" t="s">
        <v>97</v>
      </c>
      <c r="J7" s="1" t="s">
        <v>14</v>
      </c>
      <c r="K7" s="1" t="s">
        <v>15</v>
      </c>
      <c r="L7" s="81" t="s">
        <v>78</v>
      </c>
      <c r="M7" s="82" t="s">
        <v>119</v>
      </c>
      <c r="N7" s="9"/>
      <c r="O7" s="83"/>
      <c r="P7" s="9"/>
      <c r="Q7" s="11"/>
      <c r="R7" s="11"/>
      <c r="S7" s="11"/>
      <c r="T7" s="83"/>
      <c r="U7" s="11"/>
      <c r="V7" s="11"/>
      <c r="W7" s="11"/>
      <c r="X7" s="11"/>
      <c r="Y7" s="11"/>
      <c r="Z7" s="11"/>
      <c r="AA7" s="11"/>
      <c r="AB7" s="83"/>
      <c r="AC7" s="11"/>
      <c r="AD7" s="11"/>
      <c r="AE7" s="1" t="s">
        <v>16</v>
      </c>
      <c r="AF7" s="1" t="s">
        <v>17</v>
      </c>
      <c r="AG7" s="1" t="s">
        <v>18</v>
      </c>
      <c r="AH7" s="11"/>
      <c r="AI7" s="1" t="s">
        <v>64</v>
      </c>
      <c r="AJ7" s="1" t="s">
        <v>65</v>
      </c>
      <c r="AK7" s="1" t="s">
        <v>18</v>
      </c>
      <c r="AL7" s="84"/>
      <c r="AM7" s="85" t="s">
        <v>98</v>
      </c>
      <c r="AN7" s="86" t="s">
        <v>99</v>
      </c>
      <c r="AO7" s="87" t="s">
        <v>100</v>
      </c>
      <c r="AP7" s="11"/>
      <c r="AQ7" s="11"/>
      <c r="AR7" s="11"/>
      <c r="AS7" s="11"/>
      <c r="AT7" s="88" t="s">
        <v>68</v>
      </c>
      <c r="AU7" s="89"/>
      <c r="AV7" s="90" t="s">
        <v>115</v>
      </c>
      <c r="AW7" s="11"/>
      <c r="AX7" s="11"/>
      <c r="AY7" s="11"/>
      <c r="AZ7" s="11"/>
      <c r="BA7" s="11"/>
      <c r="BB7" s="11"/>
      <c r="BC7" s="11"/>
      <c r="BD7" s="83"/>
      <c r="BE7" s="9"/>
      <c r="BF7" s="80"/>
      <c r="BG7" s="64"/>
      <c r="BH7" s="11"/>
      <c r="BI7" s="11"/>
      <c r="BJ7" s="11"/>
      <c r="BK7" s="11"/>
      <c r="BL7" s="11"/>
      <c r="BM7" s="11"/>
      <c r="BN7" s="80"/>
      <c r="BO7" s="11"/>
      <c r="BP7" s="11"/>
      <c r="BQ7" s="1" t="s">
        <v>18</v>
      </c>
      <c r="BR7" s="11"/>
      <c r="BS7" s="30"/>
      <c r="BT7" s="85" t="s">
        <v>98</v>
      </c>
      <c r="BU7" s="69" t="s">
        <v>101</v>
      </c>
      <c r="BV7" s="2" t="s">
        <v>100</v>
      </c>
      <c r="BW7" s="88" t="s">
        <v>58</v>
      </c>
      <c r="BX7" s="88" t="s">
        <v>106</v>
      </c>
      <c r="BY7" s="14" t="s">
        <v>72</v>
      </c>
      <c r="BZ7" s="91" t="s">
        <v>117</v>
      </c>
      <c r="CA7" s="92" t="s">
        <v>107</v>
      </c>
      <c r="CB7" s="14" t="s">
        <v>73</v>
      </c>
      <c r="CC7" s="88" t="s">
        <v>108</v>
      </c>
    </row>
    <row r="8" spans="1:81" ht="22.5" customHeight="1">
      <c r="A8" s="93" t="s">
        <v>49</v>
      </c>
      <c r="B8" s="94">
        <f aca="true" t="shared" si="0" ref="B8:B30">C8</f>
        <v>5248389</v>
      </c>
      <c r="C8" s="16">
        <v>5248389</v>
      </c>
      <c r="D8" s="29">
        <f>SUM(E8,F8,G8,H8,L8,M8)</f>
        <v>4626120</v>
      </c>
      <c r="E8" s="95">
        <v>1120734</v>
      </c>
      <c r="F8" s="95">
        <v>1106732</v>
      </c>
      <c r="G8" s="95">
        <v>183754</v>
      </c>
      <c r="H8" s="29">
        <f>SUM(I8:K8)</f>
        <v>1938508</v>
      </c>
      <c r="I8" s="96">
        <v>1041540</v>
      </c>
      <c r="J8" s="96">
        <v>896968</v>
      </c>
      <c r="K8" s="96">
        <v>0</v>
      </c>
      <c r="L8" s="16">
        <v>241748</v>
      </c>
      <c r="M8" s="16">
        <v>34644</v>
      </c>
      <c r="N8" s="97">
        <f aca="true" t="shared" si="1" ref="N8:N30">O8</f>
        <v>1134987</v>
      </c>
      <c r="O8" s="96">
        <v>1134987</v>
      </c>
      <c r="P8" s="29">
        <f>SUM(Q8:T8)</f>
        <v>1007491</v>
      </c>
      <c r="Q8" s="96">
        <v>73512</v>
      </c>
      <c r="R8" s="96">
        <v>68474</v>
      </c>
      <c r="S8" s="96">
        <v>455187</v>
      </c>
      <c r="T8" s="16">
        <v>410318</v>
      </c>
      <c r="U8" s="29">
        <f aca="true" t="shared" si="2" ref="U8:U30">SUM(V8:W8)</f>
        <v>732599</v>
      </c>
      <c r="V8" s="96">
        <v>136641</v>
      </c>
      <c r="W8" s="96">
        <v>595958</v>
      </c>
      <c r="X8" s="29">
        <f aca="true" t="shared" si="3" ref="X8:X30">SUM(Y8:AB8)</f>
        <v>1483773</v>
      </c>
      <c r="Y8" s="96">
        <v>512604</v>
      </c>
      <c r="Z8" s="96">
        <v>195659</v>
      </c>
      <c r="AA8" s="96">
        <v>451588</v>
      </c>
      <c r="AB8" s="16">
        <v>323922</v>
      </c>
      <c r="AC8" s="29">
        <f aca="true" t="shared" si="4" ref="AC8:AC30">AD8+AH8+AL8</f>
        <v>2960238</v>
      </c>
      <c r="AD8" s="29">
        <f aca="true" t="shared" si="5" ref="AD8:AD30">SUM(AE8:AG8)</f>
        <v>849367</v>
      </c>
      <c r="AE8" s="16">
        <v>61475</v>
      </c>
      <c r="AF8" s="16">
        <v>105630</v>
      </c>
      <c r="AG8" s="16">
        <v>682262</v>
      </c>
      <c r="AH8" s="29">
        <f aca="true" t="shared" si="6" ref="AH8:AH30">SUM(AI8:AK8)</f>
        <v>380433</v>
      </c>
      <c r="AI8" s="16">
        <v>30009</v>
      </c>
      <c r="AJ8" s="16">
        <v>55666</v>
      </c>
      <c r="AK8" s="16">
        <v>294758</v>
      </c>
      <c r="AL8" s="98">
        <f aca="true" t="shared" si="7" ref="AL8:AL30">SUM(AM8:AO8)</f>
        <v>1730438</v>
      </c>
      <c r="AM8" s="16">
        <v>471644</v>
      </c>
      <c r="AN8" s="16">
        <v>345295</v>
      </c>
      <c r="AO8" s="16">
        <v>913499</v>
      </c>
      <c r="AP8" s="29">
        <f aca="true" t="shared" si="8" ref="AP8:AP30">SUM(AQ8:AS8)</f>
        <v>3809772</v>
      </c>
      <c r="AQ8" s="16">
        <v>0</v>
      </c>
      <c r="AR8" s="99">
        <v>1661662</v>
      </c>
      <c r="AS8" s="100">
        <v>2148110</v>
      </c>
      <c r="AT8" s="101">
        <f aca="true" t="shared" si="9" ref="AT8:AT29">B8+D8+N8+P8+U8+X8+AC8+AP8</f>
        <v>21003369</v>
      </c>
      <c r="AU8" s="102"/>
      <c r="AV8" s="103">
        <f aca="true" t="shared" si="10" ref="AV8:AV30">B8+D8+N8+P8+U8+X8+AC8</f>
        <v>17193597</v>
      </c>
      <c r="AW8" s="29">
        <f aca="true" t="shared" si="11" ref="AW8:AW30">AX8</f>
        <v>844651</v>
      </c>
      <c r="AX8" s="16">
        <v>844651</v>
      </c>
      <c r="AY8" s="29">
        <f>SUM(AZ8:BB8)</f>
        <v>325545</v>
      </c>
      <c r="AZ8" s="104">
        <v>41092</v>
      </c>
      <c r="BA8" s="104">
        <v>183136</v>
      </c>
      <c r="BB8" s="105">
        <v>101317</v>
      </c>
      <c r="BC8" s="29">
        <f>BD8</f>
        <v>149457</v>
      </c>
      <c r="BD8" s="104">
        <v>149457</v>
      </c>
      <c r="BE8" s="97">
        <f>SUM(BF8:BG8)</f>
        <v>343731</v>
      </c>
      <c r="BF8" s="16">
        <v>241798</v>
      </c>
      <c r="BG8" s="106">
        <v>101933</v>
      </c>
      <c r="BH8" s="29">
        <f aca="true" t="shared" si="12" ref="BH8:BH30">BI8+BJ8</f>
        <v>595372</v>
      </c>
      <c r="BI8" s="96">
        <v>193018</v>
      </c>
      <c r="BJ8" s="96">
        <v>402354</v>
      </c>
      <c r="BK8" s="29">
        <f>SUM(BL8:BN8)</f>
        <v>1817907</v>
      </c>
      <c r="BL8" s="16">
        <v>562741</v>
      </c>
      <c r="BM8" s="16">
        <v>879202</v>
      </c>
      <c r="BN8" s="16">
        <v>375964</v>
      </c>
      <c r="BO8" s="29">
        <f aca="true" t="shared" si="13" ref="BO8:BO30">BP8+BR8+BS8</f>
        <v>1142668</v>
      </c>
      <c r="BP8" s="16">
        <v>227258</v>
      </c>
      <c r="BQ8" s="16"/>
      <c r="BR8" s="96">
        <v>138531</v>
      </c>
      <c r="BS8" s="98">
        <f>SUM(BT8:BV8)</f>
        <v>776879</v>
      </c>
      <c r="BT8" s="16">
        <v>33459</v>
      </c>
      <c r="BU8" s="16">
        <v>20668</v>
      </c>
      <c r="BV8" s="107">
        <v>722752</v>
      </c>
      <c r="BW8" s="101">
        <f aca="true" t="shared" si="14" ref="BW8:BW30">AW8+AY8+BC8+BE8+BH8+BK8+BO8</f>
        <v>5219331</v>
      </c>
      <c r="BX8" s="101">
        <f aca="true" t="shared" si="15" ref="BX8:BX30">AT8+BW8</f>
        <v>26222700</v>
      </c>
      <c r="BY8" s="108"/>
      <c r="BZ8" s="31"/>
      <c r="CA8" s="101">
        <f aca="true" t="shared" si="16" ref="CA8:CA30">SUM(BX8:BZ8)</f>
        <v>26222700</v>
      </c>
      <c r="CB8" s="106">
        <v>0</v>
      </c>
      <c r="CC8" s="101">
        <f aca="true" t="shared" si="17" ref="CC8:CC30">CA8+CB8</f>
        <v>26222700</v>
      </c>
    </row>
    <row r="9" spans="1:81" ht="22.5" customHeight="1">
      <c r="A9" s="109" t="s">
        <v>27</v>
      </c>
      <c r="B9" s="110">
        <f t="shared" si="0"/>
        <v>6053715</v>
      </c>
      <c r="C9" s="111">
        <v>6053715</v>
      </c>
      <c r="D9" s="12">
        <f aca="true" t="shared" si="18" ref="D9:D30">SUM(E9,F9,G9,H9,L9,M9)</f>
        <v>8593997</v>
      </c>
      <c r="E9" s="112">
        <v>1743109</v>
      </c>
      <c r="F9" s="112">
        <v>1934816</v>
      </c>
      <c r="G9" s="112">
        <v>430561</v>
      </c>
      <c r="H9" s="12">
        <f aca="true" t="shared" si="19" ref="H9:H30">SUM(I9:K9)</f>
        <v>3721053</v>
      </c>
      <c r="I9" s="5">
        <v>1626230</v>
      </c>
      <c r="J9" s="5">
        <v>1964846</v>
      </c>
      <c r="K9" s="5">
        <v>129977</v>
      </c>
      <c r="L9" s="111">
        <v>697180</v>
      </c>
      <c r="M9" s="111">
        <v>67278</v>
      </c>
      <c r="N9" s="113">
        <f t="shared" si="1"/>
        <v>1508641</v>
      </c>
      <c r="O9" s="5">
        <v>1508641</v>
      </c>
      <c r="P9" s="29">
        <f aca="true" t="shared" si="20" ref="P9:P30">SUM(Q9:T9)</f>
        <v>1633478</v>
      </c>
      <c r="Q9" s="5">
        <v>86594</v>
      </c>
      <c r="R9" s="5">
        <v>124586</v>
      </c>
      <c r="S9" s="5">
        <v>709451</v>
      </c>
      <c r="T9" s="111">
        <v>712847</v>
      </c>
      <c r="U9" s="12">
        <f t="shared" si="2"/>
        <v>997978</v>
      </c>
      <c r="V9" s="5">
        <v>143652</v>
      </c>
      <c r="W9" s="5">
        <v>854326</v>
      </c>
      <c r="X9" s="12">
        <f t="shared" si="3"/>
        <v>1884579</v>
      </c>
      <c r="Y9" s="5">
        <v>645663</v>
      </c>
      <c r="Z9" s="5">
        <v>213809</v>
      </c>
      <c r="AA9" s="5">
        <v>492265</v>
      </c>
      <c r="AB9" s="111">
        <v>532842</v>
      </c>
      <c r="AC9" s="12">
        <f t="shared" si="4"/>
        <v>4788473</v>
      </c>
      <c r="AD9" s="12">
        <f t="shared" si="5"/>
        <v>1801328</v>
      </c>
      <c r="AE9" s="16">
        <v>135083</v>
      </c>
      <c r="AF9" s="16">
        <v>176392</v>
      </c>
      <c r="AG9" s="16">
        <v>1489853</v>
      </c>
      <c r="AH9" s="12">
        <f t="shared" si="6"/>
        <v>510215</v>
      </c>
      <c r="AI9" s="16">
        <v>61903</v>
      </c>
      <c r="AJ9" s="16">
        <v>65209</v>
      </c>
      <c r="AK9" s="16">
        <v>383103</v>
      </c>
      <c r="AL9" s="98">
        <f t="shared" si="7"/>
        <v>2476930</v>
      </c>
      <c r="AM9" s="16">
        <v>483137</v>
      </c>
      <c r="AN9" s="16">
        <v>728634</v>
      </c>
      <c r="AO9" s="16">
        <v>1265159</v>
      </c>
      <c r="AP9" s="12">
        <f t="shared" si="8"/>
        <v>5709512</v>
      </c>
      <c r="AQ9" s="16">
        <v>594048</v>
      </c>
      <c r="AR9" s="99">
        <v>2534569</v>
      </c>
      <c r="AS9" s="100">
        <v>2580895</v>
      </c>
      <c r="AT9" s="114">
        <f t="shared" si="9"/>
        <v>31170373</v>
      </c>
      <c r="AU9" s="102"/>
      <c r="AV9" s="103">
        <f t="shared" si="10"/>
        <v>25460861</v>
      </c>
      <c r="AW9" s="12">
        <f t="shared" si="11"/>
        <v>772073</v>
      </c>
      <c r="AX9" s="111">
        <v>772073</v>
      </c>
      <c r="AY9" s="12">
        <f aca="true" t="shared" si="21" ref="AY9:AY30">SUM(AZ9:BB9)</f>
        <v>555568</v>
      </c>
      <c r="AZ9" s="104">
        <v>69630</v>
      </c>
      <c r="BA9" s="104">
        <v>317087</v>
      </c>
      <c r="BB9" s="105">
        <v>168851</v>
      </c>
      <c r="BC9" s="12">
        <f aca="true" t="shared" si="22" ref="BC9:BC30">BD9</f>
        <v>137192</v>
      </c>
      <c r="BD9" s="104">
        <v>137192</v>
      </c>
      <c r="BE9" s="97">
        <f aca="true" t="shared" si="23" ref="BE9:BE30">SUM(BF9:BG9)</f>
        <v>255681</v>
      </c>
      <c r="BF9" s="111">
        <v>13771</v>
      </c>
      <c r="BG9" s="115">
        <v>241910</v>
      </c>
      <c r="BH9" s="12">
        <f t="shared" si="12"/>
        <v>535029</v>
      </c>
      <c r="BI9" s="5">
        <v>174437</v>
      </c>
      <c r="BJ9" s="5">
        <v>360592</v>
      </c>
      <c r="BK9" s="12">
        <f aca="true" t="shared" si="24" ref="BK9:BK31">SUM(BL9:BN9)</f>
        <v>2024557</v>
      </c>
      <c r="BL9" s="111">
        <v>274391</v>
      </c>
      <c r="BM9" s="111">
        <v>958448</v>
      </c>
      <c r="BN9" s="111">
        <v>791718</v>
      </c>
      <c r="BO9" s="12">
        <f t="shared" si="13"/>
        <v>1468468</v>
      </c>
      <c r="BP9" s="111">
        <v>403743</v>
      </c>
      <c r="BQ9" s="111"/>
      <c r="BR9" s="5">
        <v>143752</v>
      </c>
      <c r="BS9" s="116">
        <f aca="true" t="shared" si="25" ref="BS9:BS30">SUM(BT9:BV9)</f>
        <v>920973</v>
      </c>
      <c r="BT9" s="111">
        <v>35087</v>
      </c>
      <c r="BU9" s="111">
        <v>60167</v>
      </c>
      <c r="BV9" s="117">
        <v>825719</v>
      </c>
      <c r="BW9" s="118">
        <f t="shared" si="14"/>
        <v>5748568</v>
      </c>
      <c r="BX9" s="114">
        <f t="shared" si="15"/>
        <v>36918941</v>
      </c>
      <c r="BY9" s="119"/>
      <c r="BZ9" s="17"/>
      <c r="CA9" s="114">
        <f t="shared" si="16"/>
        <v>36918941</v>
      </c>
      <c r="CB9" s="115">
        <v>0</v>
      </c>
      <c r="CC9" s="114">
        <f t="shared" si="17"/>
        <v>36918941</v>
      </c>
    </row>
    <row r="10" spans="1:81" ht="22.5" customHeight="1">
      <c r="A10" s="109" t="s">
        <v>19</v>
      </c>
      <c r="B10" s="110">
        <f t="shared" si="0"/>
        <v>7601288</v>
      </c>
      <c r="C10" s="111">
        <v>7601288</v>
      </c>
      <c r="D10" s="12">
        <f t="shared" si="18"/>
        <v>13482819</v>
      </c>
      <c r="E10" s="112">
        <v>2794047</v>
      </c>
      <c r="F10" s="112">
        <v>3575724</v>
      </c>
      <c r="G10" s="112">
        <v>944352</v>
      </c>
      <c r="H10" s="12">
        <f t="shared" si="19"/>
        <v>5518938</v>
      </c>
      <c r="I10" s="5">
        <v>2629154</v>
      </c>
      <c r="J10" s="5">
        <v>2693398</v>
      </c>
      <c r="K10" s="5">
        <v>196386</v>
      </c>
      <c r="L10" s="111">
        <v>521242</v>
      </c>
      <c r="M10" s="111">
        <v>128516</v>
      </c>
      <c r="N10" s="113">
        <f t="shared" si="1"/>
        <v>2095788</v>
      </c>
      <c r="O10" s="5">
        <v>2095788</v>
      </c>
      <c r="P10" s="29">
        <f t="shared" si="20"/>
        <v>2620144</v>
      </c>
      <c r="Q10" s="5">
        <v>107039</v>
      </c>
      <c r="R10" s="5">
        <v>657107</v>
      </c>
      <c r="S10" s="5">
        <v>768878</v>
      </c>
      <c r="T10" s="111">
        <v>1087120</v>
      </c>
      <c r="U10" s="12">
        <f t="shared" si="2"/>
        <v>964252</v>
      </c>
      <c r="V10" s="5">
        <v>203679</v>
      </c>
      <c r="W10" s="5">
        <v>760573</v>
      </c>
      <c r="X10" s="12">
        <f t="shared" si="3"/>
        <v>2312502</v>
      </c>
      <c r="Y10" s="5">
        <v>817310</v>
      </c>
      <c r="Z10" s="5">
        <v>242305</v>
      </c>
      <c r="AA10" s="5">
        <v>579929</v>
      </c>
      <c r="AB10" s="111">
        <v>672958</v>
      </c>
      <c r="AC10" s="12">
        <f t="shared" si="4"/>
        <v>5976711</v>
      </c>
      <c r="AD10" s="12">
        <f t="shared" si="5"/>
        <v>2063286</v>
      </c>
      <c r="AE10" s="16">
        <v>199147</v>
      </c>
      <c r="AF10" s="16">
        <v>230745</v>
      </c>
      <c r="AG10" s="16">
        <v>1633394</v>
      </c>
      <c r="AH10" s="12">
        <f t="shared" si="6"/>
        <v>1127619</v>
      </c>
      <c r="AI10" s="16">
        <v>94042</v>
      </c>
      <c r="AJ10" s="16">
        <v>95428</v>
      </c>
      <c r="AK10" s="16">
        <v>938149</v>
      </c>
      <c r="AL10" s="98">
        <f t="shared" si="7"/>
        <v>2785806</v>
      </c>
      <c r="AM10" s="16">
        <v>495511</v>
      </c>
      <c r="AN10" s="16">
        <v>506336</v>
      </c>
      <c r="AO10" s="16">
        <v>1783959</v>
      </c>
      <c r="AP10" s="12">
        <f t="shared" si="8"/>
        <v>6671470</v>
      </c>
      <c r="AQ10" s="16">
        <v>9251</v>
      </c>
      <c r="AR10" s="99">
        <v>2615512</v>
      </c>
      <c r="AS10" s="100">
        <v>4046707</v>
      </c>
      <c r="AT10" s="114">
        <f t="shared" si="9"/>
        <v>41724974</v>
      </c>
      <c r="AU10" s="102"/>
      <c r="AV10" s="103">
        <f t="shared" si="10"/>
        <v>35053504</v>
      </c>
      <c r="AW10" s="12">
        <f t="shared" si="11"/>
        <v>565157</v>
      </c>
      <c r="AX10" s="111">
        <v>565157</v>
      </c>
      <c r="AY10" s="12">
        <f t="shared" si="21"/>
        <v>823240</v>
      </c>
      <c r="AZ10" s="104">
        <v>97050</v>
      </c>
      <c r="BA10" s="104">
        <v>461364</v>
      </c>
      <c r="BB10" s="105">
        <v>264826</v>
      </c>
      <c r="BC10" s="12">
        <f t="shared" si="22"/>
        <v>102228</v>
      </c>
      <c r="BD10" s="104">
        <v>102228</v>
      </c>
      <c r="BE10" s="97">
        <f t="shared" si="23"/>
        <v>482933</v>
      </c>
      <c r="BF10" s="111">
        <v>21780</v>
      </c>
      <c r="BG10" s="115">
        <v>461153</v>
      </c>
      <c r="BH10" s="12">
        <f t="shared" si="12"/>
        <v>369376</v>
      </c>
      <c r="BI10" s="5">
        <v>123211</v>
      </c>
      <c r="BJ10" s="5">
        <v>246165</v>
      </c>
      <c r="BK10" s="12">
        <f t="shared" si="24"/>
        <v>3543055</v>
      </c>
      <c r="BL10" s="111">
        <v>517859</v>
      </c>
      <c r="BM10" s="111">
        <v>1261510</v>
      </c>
      <c r="BN10" s="111">
        <v>1763686</v>
      </c>
      <c r="BO10" s="12">
        <f t="shared" si="13"/>
        <v>1569926</v>
      </c>
      <c r="BP10" s="111">
        <v>514313</v>
      </c>
      <c r="BQ10" s="111"/>
      <c r="BR10" s="5">
        <v>189276</v>
      </c>
      <c r="BS10" s="116">
        <f t="shared" si="25"/>
        <v>866337</v>
      </c>
      <c r="BT10" s="111">
        <v>36825</v>
      </c>
      <c r="BU10" s="111">
        <v>30313</v>
      </c>
      <c r="BV10" s="117">
        <v>799199</v>
      </c>
      <c r="BW10" s="118">
        <f t="shared" si="14"/>
        <v>7455915</v>
      </c>
      <c r="BX10" s="114">
        <f t="shared" si="15"/>
        <v>49180889</v>
      </c>
      <c r="BY10" s="119"/>
      <c r="BZ10" s="17"/>
      <c r="CA10" s="114">
        <f t="shared" si="16"/>
        <v>49180889</v>
      </c>
      <c r="CB10" s="115">
        <v>0</v>
      </c>
      <c r="CC10" s="114">
        <f t="shared" si="17"/>
        <v>49180889</v>
      </c>
    </row>
    <row r="11" spans="1:81" ht="22.5" customHeight="1">
      <c r="A11" s="109" t="s">
        <v>28</v>
      </c>
      <c r="B11" s="110">
        <f t="shared" si="0"/>
        <v>9277984</v>
      </c>
      <c r="C11" s="111">
        <v>9277984</v>
      </c>
      <c r="D11" s="12">
        <f t="shared" si="18"/>
        <v>23533062</v>
      </c>
      <c r="E11" s="112">
        <v>4190121</v>
      </c>
      <c r="F11" s="112">
        <v>5976279</v>
      </c>
      <c r="G11" s="112">
        <v>3190294</v>
      </c>
      <c r="H11" s="12">
        <f t="shared" si="19"/>
        <v>7632959</v>
      </c>
      <c r="I11" s="5">
        <v>3174865</v>
      </c>
      <c r="J11" s="5">
        <v>3776246</v>
      </c>
      <c r="K11" s="5">
        <v>681848</v>
      </c>
      <c r="L11" s="111">
        <v>2328132</v>
      </c>
      <c r="M11" s="111">
        <v>215277</v>
      </c>
      <c r="N11" s="113">
        <f t="shared" si="1"/>
        <v>2541203</v>
      </c>
      <c r="O11" s="5">
        <v>2541203</v>
      </c>
      <c r="P11" s="29">
        <f t="shared" si="20"/>
        <v>4749457</v>
      </c>
      <c r="Q11" s="5">
        <v>125308</v>
      </c>
      <c r="R11" s="5">
        <v>1664700</v>
      </c>
      <c r="S11" s="5">
        <v>1447486</v>
      </c>
      <c r="T11" s="111">
        <v>1511963</v>
      </c>
      <c r="U11" s="12">
        <f t="shared" si="2"/>
        <v>869761</v>
      </c>
      <c r="V11" s="5">
        <v>164396</v>
      </c>
      <c r="W11" s="5">
        <v>705365</v>
      </c>
      <c r="X11" s="12">
        <f t="shared" si="3"/>
        <v>2525203</v>
      </c>
      <c r="Y11" s="5">
        <v>991528</v>
      </c>
      <c r="Z11" s="5">
        <v>267663</v>
      </c>
      <c r="AA11" s="5">
        <v>660450</v>
      </c>
      <c r="AB11" s="111">
        <v>605562</v>
      </c>
      <c r="AC11" s="12">
        <f t="shared" si="4"/>
        <v>7901530</v>
      </c>
      <c r="AD11" s="12">
        <f t="shared" si="5"/>
        <v>3127136</v>
      </c>
      <c r="AE11" s="16">
        <v>267323</v>
      </c>
      <c r="AF11" s="16">
        <v>312788</v>
      </c>
      <c r="AG11" s="16">
        <v>2547025</v>
      </c>
      <c r="AH11" s="12">
        <f t="shared" si="6"/>
        <v>1353708</v>
      </c>
      <c r="AI11" s="16">
        <v>148845</v>
      </c>
      <c r="AJ11" s="16">
        <v>163817</v>
      </c>
      <c r="AK11" s="16">
        <v>1041046</v>
      </c>
      <c r="AL11" s="98">
        <f t="shared" si="7"/>
        <v>3420686</v>
      </c>
      <c r="AM11" s="16">
        <v>513443</v>
      </c>
      <c r="AN11" s="16">
        <v>862110</v>
      </c>
      <c r="AO11" s="16">
        <v>2045133</v>
      </c>
      <c r="AP11" s="12">
        <f t="shared" si="8"/>
        <v>7507227</v>
      </c>
      <c r="AQ11" s="16">
        <v>463961</v>
      </c>
      <c r="AR11" s="99">
        <v>2106943</v>
      </c>
      <c r="AS11" s="100">
        <v>4936323</v>
      </c>
      <c r="AT11" s="114">
        <f t="shared" si="9"/>
        <v>58905427</v>
      </c>
      <c r="AU11" s="102"/>
      <c r="AV11" s="103">
        <f t="shared" si="10"/>
        <v>51398200</v>
      </c>
      <c r="AW11" s="12">
        <f t="shared" si="11"/>
        <v>539828</v>
      </c>
      <c r="AX11" s="111">
        <v>539828</v>
      </c>
      <c r="AY11" s="12">
        <f t="shared" si="21"/>
        <v>1122523</v>
      </c>
      <c r="AZ11" s="104">
        <v>125426</v>
      </c>
      <c r="BA11" s="104">
        <v>711617</v>
      </c>
      <c r="BB11" s="105">
        <v>285480</v>
      </c>
      <c r="BC11" s="12">
        <f t="shared" si="22"/>
        <v>97987</v>
      </c>
      <c r="BD11" s="104">
        <v>97987</v>
      </c>
      <c r="BE11" s="97">
        <f t="shared" si="23"/>
        <v>685783</v>
      </c>
      <c r="BF11" s="111">
        <v>28919</v>
      </c>
      <c r="BG11" s="115">
        <v>656864</v>
      </c>
      <c r="BH11" s="12">
        <f t="shared" si="12"/>
        <v>343934</v>
      </c>
      <c r="BI11" s="5">
        <v>115420</v>
      </c>
      <c r="BJ11" s="5">
        <v>228514</v>
      </c>
      <c r="BK11" s="12">
        <f t="shared" si="24"/>
        <v>3394294</v>
      </c>
      <c r="BL11" s="111">
        <v>466331</v>
      </c>
      <c r="BM11" s="111">
        <v>620890</v>
      </c>
      <c r="BN11" s="111">
        <v>2307073</v>
      </c>
      <c r="BO11" s="12">
        <f t="shared" si="13"/>
        <v>2002740</v>
      </c>
      <c r="BP11" s="111">
        <v>687433</v>
      </c>
      <c r="BQ11" s="111"/>
      <c r="BR11" s="5">
        <v>323972</v>
      </c>
      <c r="BS11" s="116">
        <f t="shared" si="25"/>
        <v>991335</v>
      </c>
      <c r="BT11" s="111">
        <v>39365</v>
      </c>
      <c r="BU11" s="111">
        <v>49741</v>
      </c>
      <c r="BV11" s="117">
        <v>902229</v>
      </c>
      <c r="BW11" s="118">
        <f t="shared" si="14"/>
        <v>8187089</v>
      </c>
      <c r="BX11" s="114">
        <f t="shared" si="15"/>
        <v>67092516</v>
      </c>
      <c r="BY11" s="119"/>
      <c r="BZ11" s="17"/>
      <c r="CA11" s="114">
        <f t="shared" si="16"/>
        <v>67092516</v>
      </c>
      <c r="CB11" s="115">
        <v>0</v>
      </c>
      <c r="CC11" s="114">
        <f t="shared" si="17"/>
        <v>67092516</v>
      </c>
    </row>
    <row r="12" spans="1:81" ht="22.5" customHeight="1">
      <c r="A12" s="109" t="s">
        <v>29</v>
      </c>
      <c r="B12" s="110">
        <f t="shared" si="0"/>
        <v>7481638</v>
      </c>
      <c r="C12" s="111">
        <v>7481638</v>
      </c>
      <c r="D12" s="12">
        <f t="shared" si="18"/>
        <v>13612799</v>
      </c>
      <c r="E12" s="112">
        <v>2622606</v>
      </c>
      <c r="F12" s="112">
        <v>3497022</v>
      </c>
      <c r="G12" s="112">
        <v>896071</v>
      </c>
      <c r="H12" s="12">
        <f t="shared" si="19"/>
        <v>5196305</v>
      </c>
      <c r="I12" s="5">
        <v>2250173</v>
      </c>
      <c r="J12" s="5">
        <v>2709616</v>
      </c>
      <c r="K12" s="5">
        <v>236516</v>
      </c>
      <c r="L12" s="111">
        <v>1253876</v>
      </c>
      <c r="M12" s="111">
        <v>146919</v>
      </c>
      <c r="N12" s="113">
        <f t="shared" si="1"/>
        <v>1795559</v>
      </c>
      <c r="O12" s="5">
        <v>1795559</v>
      </c>
      <c r="P12" s="29">
        <f t="shared" si="20"/>
        <v>2873533</v>
      </c>
      <c r="Q12" s="5">
        <v>101962</v>
      </c>
      <c r="R12" s="5">
        <v>918636</v>
      </c>
      <c r="S12" s="5">
        <v>1086643</v>
      </c>
      <c r="T12" s="111">
        <v>766292</v>
      </c>
      <c r="U12" s="12">
        <f t="shared" si="2"/>
        <v>613070</v>
      </c>
      <c r="V12" s="5">
        <v>200971</v>
      </c>
      <c r="W12" s="5">
        <v>412099</v>
      </c>
      <c r="X12" s="12">
        <f t="shared" si="3"/>
        <v>1967223</v>
      </c>
      <c r="Y12" s="5">
        <v>757704</v>
      </c>
      <c r="Z12" s="5">
        <v>235123</v>
      </c>
      <c r="AA12" s="5">
        <v>513410</v>
      </c>
      <c r="AB12" s="111">
        <v>460986</v>
      </c>
      <c r="AC12" s="12">
        <f t="shared" si="4"/>
        <v>5988008</v>
      </c>
      <c r="AD12" s="12">
        <f t="shared" si="5"/>
        <v>2312462</v>
      </c>
      <c r="AE12" s="16">
        <v>196000</v>
      </c>
      <c r="AF12" s="16">
        <v>250230</v>
      </c>
      <c r="AG12" s="16">
        <v>1866232</v>
      </c>
      <c r="AH12" s="12">
        <f t="shared" si="6"/>
        <v>1248859</v>
      </c>
      <c r="AI12" s="16">
        <v>94970</v>
      </c>
      <c r="AJ12" s="16">
        <v>117694</v>
      </c>
      <c r="AK12" s="16">
        <v>1036195</v>
      </c>
      <c r="AL12" s="98">
        <f t="shared" si="7"/>
        <v>2426687</v>
      </c>
      <c r="AM12" s="16">
        <v>501426</v>
      </c>
      <c r="AN12" s="16">
        <v>448948</v>
      </c>
      <c r="AO12" s="16">
        <v>1476313</v>
      </c>
      <c r="AP12" s="12">
        <f t="shared" si="8"/>
        <v>6698466</v>
      </c>
      <c r="AQ12" s="16">
        <v>108572</v>
      </c>
      <c r="AR12" s="99">
        <v>3674044</v>
      </c>
      <c r="AS12" s="100">
        <v>2915850</v>
      </c>
      <c r="AT12" s="114">
        <f t="shared" si="9"/>
        <v>41030296</v>
      </c>
      <c r="AU12" s="102"/>
      <c r="AV12" s="103">
        <f t="shared" si="10"/>
        <v>34331830</v>
      </c>
      <c r="AW12" s="12">
        <f t="shared" si="11"/>
        <v>471996</v>
      </c>
      <c r="AX12" s="111">
        <v>471996</v>
      </c>
      <c r="AY12" s="12">
        <f t="shared" si="21"/>
        <v>701457</v>
      </c>
      <c r="AZ12" s="104">
        <v>79870</v>
      </c>
      <c r="BA12" s="104">
        <v>393589</v>
      </c>
      <c r="BB12" s="105">
        <v>227998</v>
      </c>
      <c r="BC12" s="12">
        <f t="shared" si="22"/>
        <v>86307</v>
      </c>
      <c r="BD12" s="104">
        <v>86307</v>
      </c>
      <c r="BE12" s="97">
        <f t="shared" si="23"/>
        <v>668421</v>
      </c>
      <c r="BF12" s="111">
        <v>261856</v>
      </c>
      <c r="BG12" s="115">
        <v>406565</v>
      </c>
      <c r="BH12" s="12">
        <f t="shared" si="12"/>
        <v>298956</v>
      </c>
      <c r="BI12" s="5">
        <v>101506</v>
      </c>
      <c r="BJ12" s="5">
        <v>197450</v>
      </c>
      <c r="BK12" s="12">
        <f t="shared" si="24"/>
        <v>1867563</v>
      </c>
      <c r="BL12" s="111">
        <v>319515</v>
      </c>
      <c r="BM12" s="111">
        <v>344398</v>
      </c>
      <c r="BN12" s="111">
        <v>1203650</v>
      </c>
      <c r="BO12" s="12">
        <f t="shared" si="13"/>
        <v>1579607</v>
      </c>
      <c r="BP12" s="111">
        <v>624731</v>
      </c>
      <c r="BQ12" s="111"/>
      <c r="BR12" s="5">
        <v>259439</v>
      </c>
      <c r="BS12" s="116">
        <f t="shared" si="25"/>
        <v>695437</v>
      </c>
      <c r="BT12" s="111">
        <v>37674</v>
      </c>
      <c r="BU12" s="111">
        <v>30221</v>
      </c>
      <c r="BV12" s="117">
        <v>627542</v>
      </c>
      <c r="BW12" s="118">
        <f t="shared" si="14"/>
        <v>5674307</v>
      </c>
      <c r="BX12" s="114">
        <f t="shared" si="15"/>
        <v>46704603</v>
      </c>
      <c r="BY12" s="119"/>
      <c r="BZ12" s="17"/>
      <c r="CA12" s="114">
        <f t="shared" si="16"/>
        <v>46704603</v>
      </c>
      <c r="CB12" s="115">
        <v>0</v>
      </c>
      <c r="CC12" s="114">
        <f t="shared" si="17"/>
        <v>46704603</v>
      </c>
    </row>
    <row r="13" spans="1:81" ht="22.5" customHeight="1">
      <c r="A13" s="109" t="s">
        <v>30</v>
      </c>
      <c r="B13" s="110">
        <f t="shared" si="0"/>
        <v>6746622</v>
      </c>
      <c r="C13" s="111">
        <v>6746622</v>
      </c>
      <c r="D13" s="12">
        <f t="shared" si="18"/>
        <v>16425336</v>
      </c>
      <c r="E13" s="112">
        <v>2822190</v>
      </c>
      <c r="F13" s="112">
        <v>4258149</v>
      </c>
      <c r="G13" s="112">
        <v>2604983</v>
      </c>
      <c r="H13" s="12">
        <f t="shared" si="19"/>
        <v>4455204</v>
      </c>
      <c r="I13" s="5">
        <v>2332311</v>
      </c>
      <c r="J13" s="5">
        <v>1726569</v>
      </c>
      <c r="K13" s="5">
        <v>396324</v>
      </c>
      <c r="L13" s="111">
        <v>2140467</v>
      </c>
      <c r="M13" s="111">
        <v>144343</v>
      </c>
      <c r="N13" s="113">
        <f t="shared" si="1"/>
        <v>1778226</v>
      </c>
      <c r="O13" s="5">
        <v>1778226</v>
      </c>
      <c r="P13" s="29">
        <f t="shared" si="20"/>
        <v>2850664</v>
      </c>
      <c r="Q13" s="5">
        <v>98519</v>
      </c>
      <c r="R13" s="5">
        <v>671534</v>
      </c>
      <c r="S13" s="5">
        <v>1112799</v>
      </c>
      <c r="T13" s="111">
        <v>967812</v>
      </c>
      <c r="U13" s="12">
        <f t="shared" si="2"/>
        <v>872645</v>
      </c>
      <c r="V13" s="5">
        <v>150112</v>
      </c>
      <c r="W13" s="5">
        <v>722533</v>
      </c>
      <c r="X13" s="12">
        <f t="shared" si="3"/>
        <v>1957173</v>
      </c>
      <c r="Y13" s="5">
        <v>762548</v>
      </c>
      <c r="Z13" s="5">
        <v>230487</v>
      </c>
      <c r="AA13" s="5">
        <v>533146</v>
      </c>
      <c r="AB13" s="111">
        <v>430992</v>
      </c>
      <c r="AC13" s="12">
        <f t="shared" si="4"/>
        <v>5452382</v>
      </c>
      <c r="AD13" s="12">
        <f t="shared" si="5"/>
        <v>2106546</v>
      </c>
      <c r="AE13" s="16">
        <v>244911</v>
      </c>
      <c r="AF13" s="16">
        <v>233822</v>
      </c>
      <c r="AG13" s="16">
        <v>1627813</v>
      </c>
      <c r="AH13" s="12">
        <f t="shared" si="6"/>
        <v>929580</v>
      </c>
      <c r="AI13" s="16">
        <v>139288</v>
      </c>
      <c r="AJ13" s="16">
        <v>117694</v>
      </c>
      <c r="AK13" s="16">
        <v>672598</v>
      </c>
      <c r="AL13" s="98">
        <f t="shared" si="7"/>
        <v>2416256</v>
      </c>
      <c r="AM13" s="16">
        <v>500527</v>
      </c>
      <c r="AN13" s="16">
        <v>516049</v>
      </c>
      <c r="AO13" s="16">
        <v>1399680</v>
      </c>
      <c r="AP13" s="12">
        <f t="shared" si="8"/>
        <v>5915182</v>
      </c>
      <c r="AQ13" s="16">
        <v>593582</v>
      </c>
      <c r="AR13" s="99">
        <v>2571561</v>
      </c>
      <c r="AS13" s="100">
        <v>2750039</v>
      </c>
      <c r="AT13" s="114">
        <f t="shared" si="9"/>
        <v>41998230</v>
      </c>
      <c r="AU13" s="102"/>
      <c r="AV13" s="103">
        <f t="shared" si="10"/>
        <v>36083048</v>
      </c>
      <c r="AW13" s="12">
        <f t="shared" si="11"/>
        <v>429997</v>
      </c>
      <c r="AX13" s="111">
        <v>429997</v>
      </c>
      <c r="AY13" s="12">
        <f t="shared" si="21"/>
        <v>670619</v>
      </c>
      <c r="AZ13" s="104">
        <v>71899</v>
      </c>
      <c r="BA13" s="104">
        <v>403012</v>
      </c>
      <c r="BB13" s="105">
        <v>195708</v>
      </c>
      <c r="BC13" s="12">
        <f t="shared" si="22"/>
        <v>79260</v>
      </c>
      <c r="BD13" s="104">
        <v>79260</v>
      </c>
      <c r="BE13" s="97">
        <f t="shared" si="23"/>
        <v>427586</v>
      </c>
      <c r="BF13" s="111">
        <v>57749</v>
      </c>
      <c r="BG13" s="115">
        <v>369837</v>
      </c>
      <c r="BH13" s="12">
        <f t="shared" si="12"/>
        <v>266525</v>
      </c>
      <c r="BI13" s="5">
        <v>91680</v>
      </c>
      <c r="BJ13" s="5">
        <v>174845</v>
      </c>
      <c r="BK13" s="12">
        <f t="shared" si="24"/>
        <v>2701423</v>
      </c>
      <c r="BL13" s="111">
        <v>1117333</v>
      </c>
      <c r="BM13" s="111">
        <v>644600</v>
      </c>
      <c r="BN13" s="111">
        <v>939490</v>
      </c>
      <c r="BO13" s="12">
        <f t="shared" si="13"/>
        <v>1430397</v>
      </c>
      <c r="BP13" s="111">
        <v>532474</v>
      </c>
      <c r="BQ13" s="111"/>
      <c r="BR13" s="5">
        <v>264987</v>
      </c>
      <c r="BS13" s="116">
        <f t="shared" si="25"/>
        <v>632936</v>
      </c>
      <c r="BT13" s="111">
        <v>37553</v>
      </c>
      <c r="BU13" s="111">
        <v>41152</v>
      </c>
      <c r="BV13" s="117">
        <v>554231</v>
      </c>
      <c r="BW13" s="118">
        <f t="shared" si="14"/>
        <v>6005807</v>
      </c>
      <c r="BX13" s="114">
        <f t="shared" si="15"/>
        <v>48004037</v>
      </c>
      <c r="BY13" s="119"/>
      <c r="BZ13" s="17"/>
      <c r="CA13" s="114">
        <f t="shared" si="16"/>
        <v>48004037</v>
      </c>
      <c r="CB13" s="115">
        <v>0</v>
      </c>
      <c r="CC13" s="114">
        <f t="shared" si="17"/>
        <v>48004037</v>
      </c>
    </row>
    <row r="14" spans="1:81" ht="22.5" customHeight="1">
      <c r="A14" s="109" t="s">
        <v>31</v>
      </c>
      <c r="B14" s="110">
        <f t="shared" si="0"/>
        <v>8034202</v>
      </c>
      <c r="C14" s="111">
        <v>8034202</v>
      </c>
      <c r="D14" s="12">
        <f t="shared" si="18"/>
        <v>21709816</v>
      </c>
      <c r="E14" s="112">
        <v>3567041</v>
      </c>
      <c r="F14" s="112">
        <v>4785666</v>
      </c>
      <c r="G14" s="112">
        <v>2686412</v>
      </c>
      <c r="H14" s="12">
        <f t="shared" si="19"/>
        <v>8054435</v>
      </c>
      <c r="I14" s="5">
        <v>3371125</v>
      </c>
      <c r="J14" s="5">
        <v>3842365</v>
      </c>
      <c r="K14" s="5">
        <v>840945</v>
      </c>
      <c r="L14" s="111">
        <v>2426042</v>
      </c>
      <c r="M14" s="111">
        <v>190220</v>
      </c>
      <c r="N14" s="113">
        <f t="shared" si="1"/>
        <v>2079493</v>
      </c>
      <c r="O14" s="5">
        <v>2079493</v>
      </c>
      <c r="P14" s="29">
        <f t="shared" si="20"/>
        <v>3410460</v>
      </c>
      <c r="Q14" s="5">
        <v>111744</v>
      </c>
      <c r="R14" s="5">
        <v>1153482</v>
      </c>
      <c r="S14" s="5">
        <v>1144294</v>
      </c>
      <c r="T14" s="111">
        <v>1000940</v>
      </c>
      <c r="U14" s="12">
        <f t="shared" si="2"/>
        <v>799983</v>
      </c>
      <c r="V14" s="5">
        <v>206213</v>
      </c>
      <c r="W14" s="5">
        <v>593770</v>
      </c>
      <c r="X14" s="12">
        <f t="shared" si="3"/>
        <v>2520759</v>
      </c>
      <c r="Y14" s="5">
        <v>879014</v>
      </c>
      <c r="Z14" s="5">
        <v>248646</v>
      </c>
      <c r="AA14" s="5">
        <v>611921</v>
      </c>
      <c r="AB14" s="111">
        <v>781178</v>
      </c>
      <c r="AC14" s="12">
        <f t="shared" si="4"/>
        <v>6819489</v>
      </c>
      <c r="AD14" s="12">
        <f t="shared" si="5"/>
        <v>3075787</v>
      </c>
      <c r="AE14" s="16">
        <v>400782</v>
      </c>
      <c r="AF14" s="16">
        <v>350733</v>
      </c>
      <c r="AG14" s="16">
        <v>2324272</v>
      </c>
      <c r="AH14" s="12">
        <f t="shared" si="6"/>
        <v>1625682</v>
      </c>
      <c r="AI14" s="16">
        <v>248375</v>
      </c>
      <c r="AJ14" s="16">
        <v>201989</v>
      </c>
      <c r="AK14" s="16">
        <v>1175318</v>
      </c>
      <c r="AL14" s="98">
        <f t="shared" si="7"/>
        <v>2118020</v>
      </c>
      <c r="AM14" s="16">
        <v>528606</v>
      </c>
      <c r="AN14" s="16">
        <v>228786</v>
      </c>
      <c r="AO14" s="16">
        <v>1360628</v>
      </c>
      <c r="AP14" s="12">
        <f t="shared" si="8"/>
        <v>4900187</v>
      </c>
      <c r="AQ14" s="16">
        <v>4027</v>
      </c>
      <c r="AR14" s="99">
        <v>1497924</v>
      </c>
      <c r="AS14" s="100">
        <v>3398236</v>
      </c>
      <c r="AT14" s="114">
        <f t="shared" si="9"/>
        <v>50274389</v>
      </c>
      <c r="AU14" s="102"/>
      <c r="AV14" s="103">
        <f t="shared" si="10"/>
        <v>45374202</v>
      </c>
      <c r="AW14" s="12">
        <f t="shared" si="11"/>
        <v>369826</v>
      </c>
      <c r="AX14" s="111">
        <v>369826</v>
      </c>
      <c r="AY14" s="12">
        <f t="shared" si="21"/>
        <v>929615</v>
      </c>
      <c r="AZ14" s="104">
        <v>83824</v>
      </c>
      <c r="BA14" s="104">
        <v>565074</v>
      </c>
      <c r="BB14" s="105">
        <v>280717</v>
      </c>
      <c r="BC14" s="12">
        <f t="shared" si="22"/>
        <v>69129</v>
      </c>
      <c r="BD14" s="104">
        <v>69129</v>
      </c>
      <c r="BE14" s="97">
        <f t="shared" si="23"/>
        <v>602249</v>
      </c>
      <c r="BF14" s="111">
        <v>91287</v>
      </c>
      <c r="BG14" s="115">
        <v>510962</v>
      </c>
      <c r="BH14" s="12">
        <f t="shared" si="12"/>
        <v>213944</v>
      </c>
      <c r="BI14" s="5">
        <v>75757</v>
      </c>
      <c r="BJ14" s="5">
        <v>138187</v>
      </c>
      <c r="BK14" s="12">
        <f t="shared" si="24"/>
        <v>2203608</v>
      </c>
      <c r="BL14" s="111">
        <v>422727</v>
      </c>
      <c r="BM14" s="111">
        <v>825987</v>
      </c>
      <c r="BN14" s="111">
        <v>954894</v>
      </c>
      <c r="BO14" s="12">
        <f t="shared" si="13"/>
        <v>1953442</v>
      </c>
      <c r="BP14" s="111">
        <v>877758</v>
      </c>
      <c r="BQ14" s="111"/>
      <c r="BR14" s="5">
        <v>486081</v>
      </c>
      <c r="BS14" s="116">
        <f t="shared" si="25"/>
        <v>589603</v>
      </c>
      <c r="BT14" s="111">
        <v>41513</v>
      </c>
      <c r="BU14" s="111">
        <v>19474</v>
      </c>
      <c r="BV14" s="117">
        <v>528616</v>
      </c>
      <c r="BW14" s="118">
        <f t="shared" si="14"/>
        <v>6341813</v>
      </c>
      <c r="BX14" s="114">
        <f t="shared" si="15"/>
        <v>56616202</v>
      </c>
      <c r="BY14" s="119"/>
      <c r="BZ14" s="17"/>
      <c r="CA14" s="114">
        <f t="shared" si="16"/>
        <v>56616202</v>
      </c>
      <c r="CB14" s="115">
        <v>0</v>
      </c>
      <c r="CC14" s="114">
        <f t="shared" si="17"/>
        <v>56616202</v>
      </c>
    </row>
    <row r="15" spans="1:81" ht="22.5" customHeight="1">
      <c r="A15" s="109" t="s">
        <v>32</v>
      </c>
      <c r="B15" s="110">
        <f t="shared" si="0"/>
        <v>11490900</v>
      </c>
      <c r="C15" s="111">
        <v>11490900</v>
      </c>
      <c r="D15" s="12">
        <f t="shared" si="18"/>
        <v>34255857</v>
      </c>
      <c r="E15" s="112">
        <v>5844629</v>
      </c>
      <c r="F15" s="112">
        <v>7733715</v>
      </c>
      <c r="G15" s="112">
        <v>3683007</v>
      </c>
      <c r="H15" s="12">
        <f t="shared" si="19"/>
        <v>12958400</v>
      </c>
      <c r="I15" s="5">
        <v>5884976</v>
      </c>
      <c r="J15" s="5">
        <v>5516538</v>
      </c>
      <c r="K15" s="5">
        <v>1556886</v>
      </c>
      <c r="L15" s="111">
        <v>3747910</v>
      </c>
      <c r="M15" s="111">
        <v>288196</v>
      </c>
      <c r="N15" s="113">
        <f t="shared" si="1"/>
        <v>3155275</v>
      </c>
      <c r="O15" s="5">
        <v>3155275</v>
      </c>
      <c r="P15" s="29">
        <f t="shared" si="20"/>
        <v>5843459</v>
      </c>
      <c r="Q15" s="5">
        <v>153425</v>
      </c>
      <c r="R15" s="5">
        <v>2158675</v>
      </c>
      <c r="S15" s="5">
        <v>1881739</v>
      </c>
      <c r="T15" s="111">
        <v>1649620</v>
      </c>
      <c r="U15" s="12">
        <f t="shared" si="2"/>
        <v>718442</v>
      </c>
      <c r="V15" s="5">
        <v>179432</v>
      </c>
      <c r="W15" s="5">
        <v>539010</v>
      </c>
      <c r="X15" s="12">
        <f t="shared" si="3"/>
        <v>3545799</v>
      </c>
      <c r="Y15" s="5">
        <v>1316937</v>
      </c>
      <c r="Z15" s="5">
        <v>306613</v>
      </c>
      <c r="AA15" s="5">
        <v>730637</v>
      </c>
      <c r="AB15" s="111">
        <v>1191612</v>
      </c>
      <c r="AC15" s="12">
        <f t="shared" si="4"/>
        <v>11799646</v>
      </c>
      <c r="AD15" s="12">
        <f t="shared" si="5"/>
        <v>5320303</v>
      </c>
      <c r="AE15" s="16">
        <v>761029</v>
      </c>
      <c r="AF15" s="16">
        <v>656342</v>
      </c>
      <c r="AG15" s="16">
        <v>3902932</v>
      </c>
      <c r="AH15" s="12">
        <f t="shared" si="6"/>
        <v>2915615</v>
      </c>
      <c r="AI15" s="16">
        <v>445934</v>
      </c>
      <c r="AJ15" s="16">
        <v>346720</v>
      </c>
      <c r="AK15" s="16">
        <v>2122961</v>
      </c>
      <c r="AL15" s="98">
        <f t="shared" si="7"/>
        <v>3563728</v>
      </c>
      <c r="AM15" s="16">
        <v>604642</v>
      </c>
      <c r="AN15" s="16">
        <v>935779</v>
      </c>
      <c r="AO15" s="16">
        <v>2023307</v>
      </c>
      <c r="AP15" s="12">
        <f t="shared" si="8"/>
        <v>9751952</v>
      </c>
      <c r="AQ15" s="16">
        <v>895460</v>
      </c>
      <c r="AR15" s="99">
        <v>2762687</v>
      </c>
      <c r="AS15" s="100">
        <v>6093805</v>
      </c>
      <c r="AT15" s="114">
        <f t="shared" si="9"/>
        <v>80561330</v>
      </c>
      <c r="AU15" s="102"/>
      <c r="AV15" s="103">
        <f t="shared" si="10"/>
        <v>70809378</v>
      </c>
      <c r="AW15" s="12">
        <f t="shared" si="11"/>
        <v>364305</v>
      </c>
      <c r="AX15" s="111">
        <v>364305</v>
      </c>
      <c r="AY15" s="12">
        <f t="shared" si="21"/>
        <v>1317075</v>
      </c>
      <c r="AZ15" s="104">
        <v>129614</v>
      </c>
      <c r="BA15" s="104">
        <v>671607</v>
      </c>
      <c r="BB15" s="105">
        <v>515854</v>
      </c>
      <c r="BC15" s="12">
        <f t="shared" si="22"/>
        <v>68577</v>
      </c>
      <c r="BD15" s="104">
        <v>68577</v>
      </c>
      <c r="BE15" s="97">
        <f t="shared" si="23"/>
        <v>996957</v>
      </c>
      <c r="BF15" s="111">
        <v>39858</v>
      </c>
      <c r="BG15" s="115">
        <v>957099</v>
      </c>
      <c r="BH15" s="12">
        <f t="shared" si="12"/>
        <v>196101</v>
      </c>
      <c r="BI15" s="5">
        <v>70215</v>
      </c>
      <c r="BJ15" s="5">
        <v>125886</v>
      </c>
      <c r="BK15" s="12">
        <f t="shared" si="24"/>
        <v>3497352</v>
      </c>
      <c r="BL15" s="111">
        <v>914982</v>
      </c>
      <c r="BM15" s="111">
        <v>1694789</v>
      </c>
      <c r="BN15" s="111">
        <v>887581</v>
      </c>
      <c r="BO15" s="12">
        <f t="shared" si="13"/>
        <v>3355908</v>
      </c>
      <c r="BP15" s="111">
        <v>1714722</v>
      </c>
      <c r="BQ15" s="111"/>
      <c r="BR15" s="5">
        <v>774482</v>
      </c>
      <c r="BS15" s="116">
        <f t="shared" si="25"/>
        <v>866704</v>
      </c>
      <c r="BT15" s="111">
        <v>52234</v>
      </c>
      <c r="BU15" s="111">
        <v>97324</v>
      </c>
      <c r="BV15" s="117">
        <v>717146</v>
      </c>
      <c r="BW15" s="118">
        <f t="shared" si="14"/>
        <v>9796275</v>
      </c>
      <c r="BX15" s="114">
        <f t="shared" si="15"/>
        <v>90357605</v>
      </c>
      <c r="BY15" s="119"/>
      <c r="BZ15" s="17"/>
      <c r="CA15" s="114">
        <f t="shared" si="16"/>
        <v>90357605</v>
      </c>
      <c r="CB15" s="115">
        <v>0</v>
      </c>
      <c r="CC15" s="114">
        <f t="shared" si="17"/>
        <v>90357605</v>
      </c>
    </row>
    <row r="16" spans="1:81" ht="22.5" customHeight="1">
      <c r="A16" s="109" t="s">
        <v>33</v>
      </c>
      <c r="B16" s="110">
        <f t="shared" si="0"/>
        <v>10342222</v>
      </c>
      <c r="C16" s="111">
        <v>10342222</v>
      </c>
      <c r="D16" s="12">
        <f t="shared" si="18"/>
        <v>26015241</v>
      </c>
      <c r="E16" s="112">
        <v>4575134</v>
      </c>
      <c r="F16" s="112">
        <v>6296729</v>
      </c>
      <c r="G16" s="112">
        <v>2106325</v>
      </c>
      <c r="H16" s="12">
        <f t="shared" si="19"/>
        <v>10256202</v>
      </c>
      <c r="I16" s="5">
        <v>3874858</v>
      </c>
      <c r="J16" s="5">
        <v>5777270</v>
      </c>
      <c r="K16" s="5">
        <v>604074</v>
      </c>
      <c r="L16" s="111">
        <v>2525480</v>
      </c>
      <c r="M16" s="111">
        <v>255371</v>
      </c>
      <c r="N16" s="113">
        <f t="shared" si="1"/>
        <v>2649156</v>
      </c>
      <c r="O16" s="5">
        <v>2649156</v>
      </c>
      <c r="P16" s="29">
        <f t="shared" si="20"/>
        <v>4157511</v>
      </c>
      <c r="Q16" s="5">
        <v>133706</v>
      </c>
      <c r="R16" s="5">
        <v>1620928</v>
      </c>
      <c r="S16" s="5">
        <v>1113833</v>
      </c>
      <c r="T16" s="111">
        <v>1289044</v>
      </c>
      <c r="U16" s="12">
        <f t="shared" si="2"/>
        <v>758209</v>
      </c>
      <c r="V16" s="5">
        <v>217964</v>
      </c>
      <c r="W16" s="5">
        <v>540245</v>
      </c>
      <c r="X16" s="12">
        <f t="shared" si="3"/>
        <v>2964218</v>
      </c>
      <c r="Y16" s="5">
        <v>1097147</v>
      </c>
      <c r="Z16" s="5">
        <v>279399</v>
      </c>
      <c r="AA16" s="5">
        <v>749174</v>
      </c>
      <c r="AB16" s="111">
        <v>838498</v>
      </c>
      <c r="AC16" s="12">
        <f t="shared" si="4"/>
        <v>9354755</v>
      </c>
      <c r="AD16" s="12">
        <f t="shared" si="5"/>
        <v>4297984</v>
      </c>
      <c r="AE16" s="16">
        <v>468602</v>
      </c>
      <c r="AF16" s="16">
        <v>458414</v>
      </c>
      <c r="AG16" s="16">
        <v>3370968</v>
      </c>
      <c r="AH16" s="12">
        <f t="shared" si="6"/>
        <v>2156119</v>
      </c>
      <c r="AI16" s="16">
        <v>266425</v>
      </c>
      <c r="AJ16" s="16">
        <v>243341</v>
      </c>
      <c r="AK16" s="16">
        <v>1646353</v>
      </c>
      <c r="AL16" s="98">
        <f t="shared" si="7"/>
        <v>2900652</v>
      </c>
      <c r="AM16" s="16">
        <v>552117</v>
      </c>
      <c r="AN16" s="16">
        <v>309387</v>
      </c>
      <c r="AO16" s="16">
        <v>2039148</v>
      </c>
      <c r="AP16" s="12">
        <f t="shared" si="8"/>
        <v>11798290</v>
      </c>
      <c r="AQ16" s="16">
        <v>480574</v>
      </c>
      <c r="AR16" s="99">
        <v>6270683</v>
      </c>
      <c r="AS16" s="100">
        <v>5047033</v>
      </c>
      <c r="AT16" s="114">
        <f t="shared" si="9"/>
        <v>68039602</v>
      </c>
      <c r="AU16" s="102"/>
      <c r="AV16" s="103">
        <f t="shared" si="10"/>
        <v>56241312</v>
      </c>
      <c r="AW16" s="12">
        <f t="shared" si="11"/>
        <v>477744</v>
      </c>
      <c r="AX16" s="111">
        <v>477744</v>
      </c>
      <c r="AY16" s="12">
        <f t="shared" si="21"/>
        <v>1183241</v>
      </c>
      <c r="AZ16" s="104">
        <v>127711</v>
      </c>
      <c r="BA16" s="104">
        <v>693723</v>
      </c>
      <c r="BB16" s="105">
        <v>361807</v>
      </c>
      <c r="BC16" s="12">
        <f t="shared" si="22"/>
        <v>87500</v>
      </c>
      <c r="BD16" s="104">
        <v>87500</v>
      </c>
      <c r="BE16" s="97">
        <f t="shared" si="23"/>
        <v>778468</v>
      </c>
      <c r="BF16" s="111">
        <v>32178</v>
      </c>
      <c r="BG16" s="115">
        <v>746290</v>
      </c>
      <c r="BH16" s="12">
        <f t="shared" si="12"/>
        <v>293088</v>
      </c>
      <c r="BI16" s="5">
        <v>99697</v>
      </c>
      <c r="BJ16" s="5">
        <v>193391</v>
      </c>
      <c r="BK16" s="12">
        <f t="shared" si="24"/>
        <v>4960832</v>
      </c>
      <c r="BL16" s="111">
        <v>1475620</v>
      </c>
      <c r="BM16" s="111">
        <v>1202207</v>
      </c>
      <c r="BN16" s="111">
        <v>2283005</v>
      </c>
      <c r="BO16" s="12">
        <f t="shared" si="13"/>
        <v>2881047</v>
      </c>
      <c r="BP16" s="111">
        <v>1153573</v>
      </c>
      <c r="BQ16" s="111"/>
      <c r="BR16" s="5">
        <v>815193</v>
      </c>
      <c r="BS16" s="116">
        <f t="shared" si="25"/>
        <v>912281</v>
      </c>
      <c r="BT16" s="111">
        <v>44806</v>
      </c>
      <c r="BU16" s="111">
        <v>26868</v>
      </c>
      <c r="BV16" s="117">
        <v>840607</v>
      </c>
      <c r="BW16" s="118">
        <f t="shared" si="14"/>
        <v>10661920</v>
      </c>
      <c r="BX16" s="114">
        <f t="shared" si="15"/>
        <v>78701522</v>
      </c>
      <c r="BY16" s="119"/>
      <c r="BZ16" s="17"/>
      <c r="CA16" s="114">
        <f t="shared" si="16"/>
        <v>78701522</v>
      </c>
      <c r="CB16" s="115">
        <v>0</v>
      </c>
      <c r="CC16" s="114">
        <f t="shared" si="17"/>
        <v>78701522</v>
      </c>
    </row>
    <row r="17" spans="1:81" ht="22.5" customHeight="1">
      <c r="A17" s="109" t="s">
        <v>34</v>
      </c>
      <c r="B17" s="110">
        <f t="shared" si="0"/>
        <v>8513160</v>
      </c>
      <c r="C17" s="111">
        <v>8513160</v>
      </c>
      <c r="D17" s="12">
        <f t="shared" si="18"/>
        <v>16624103</v>
      </c>
      <c r="E17" s="112">
        <v>3257627</v>
      </c>
      <c r="F17" s="112">
        <v>4555016</v>
      </c>
      <c r="G17" s="112">
        <v>1415627</v>
      </c>
      <c r="H17" s="12">
        <f t="shared" si="19"/>
        <v>6215457</v>
      </c>
      <c r="I17" s="5">
        <v>2806696</v>
      </c>
      <c r="J17" s="5">
        <v>3166208</v>
      </c>
      <c r="K17" s="5">
        <v>242553</v>
      </c>
      <c r="L17" s="111">
        <v>1005501</v>
      </c>
      <c r="M17" s="111">
        <v>174875</v>
      </c>
      <c r="N17" s="113">
        <f t="shared" si="1"/>
        <v>2118750</v>
      </c>
      <c r="O17" s="5">
        <v>2118750</v>
      </c>
      <c r="P17" s="29">
        <f t="shared" si="20"/>
        <v>3402548</v>
      </c>
      <c r="Q17" s="5">
        <v>114671</v>
      </c>
      <c r="R17" s="5">
        <v>1258508</v>
      </c>
      <c r="S17" s="5">
        <v>1048545</v>
      </c>
      <c r="T17" s="111">
        <v>980824</v>
      </c>
      <c r="U17" s="12">
        <f t="shared" si="2"/>
        <v>589824</v>
      </c>
      <c r="V17" s="5">
        <v>207910</v>
      </c>
      <c r="W17" s="5">
        <v>381914</v>
      </c>
      <c r="X17" s="12">
        <f t="shared" si="3"/>
        <v>2369858</v>
      </c>
      <c r="Y17" s="5">
        <v>910901</v>
      </c>
      <c r="Z17" s="5">
        <v>252781</v>
      </c>
      <c r="AA17" s="5">
        <v>610186</v>
      </c>
      <c r="AB17" s="111">
        <v>595990</v>
      </c>
      <c r="AC17" s="12">
        <f t="shared" si="4"/>
        <v>5696962</v>
      </c>
      <c r="AD17" s="12">
        <f t="shared" si="5"/>
        <v>2443444</v>
      </c>
      <c r="AE17" s="16">
        <v>209097</v>
      </c>
      <c r="AF17" s="16">
        <v>310737</v>
      </c>
      <c r="AG17" s="16">
        <v>1923610</v>
      </c>
      <c r="AH17" s="12">
        <f t="shared" si="6"/>
        <v>1191481</v>
      </c>
      <c r="AI17" s="16">
        <v>94151</v>
      </c>
      <c r="AJ17" s="16">
        <v>144732</v>
      </c>
      <c r="AK17" s="16">
        <v>952598</v>
      </c>
      <c r="AL17" s="98">
        <f t="shared" si="7"/>
        <v>2062037</v>
      </c>
      <c r="AM17" s="16">
        <v>515802</v>
      </c>
      <c r="AN17" s="16">
        <v>171076</v>
      </c>
      <c r="AO17" s="16">
        <v>1375159</v>
      </c>
      <c r="AP17" s="12">
        <f t="shared" si="8"/>
        <v>8419520</v>
      </c>
      <c r="AQ17" s="16">
        <v>189636</v>
      </c>
      <c r="AR17" s="99">
        <v>4745231</v>
      </c>
      <c r="AS17" s="100">
        <v>3484653</v>
      </c>
      <c r="AT17" s="114">
        <f t="shared" si="9"/>
        <v>47734725</v>
      </c>
      <c r="AU17" s="102"/>
      <c r="AV17" s="103">
        <f t="shared" si="10"/>
        <v>39315205</v>
      </c>
      <c r="AW17" s="12">
        <f t="shared" si="11"/>
        <v>497115</v>
      </c>
      <c r="AX17" s="111">
        <v>497115</v>
      </c>
      <c r="AY17" s="12">
        <f t="shared" si="21"/>
        <v>894276</v>
      </c>
      <c r="AZ17" s="104">
        <v>102024</v>
      </c>
      <c r="BA17" s="104">
        <v>512387</v>
      </c>
      <c r="BB17" s="105">
        <v>279865</v>
      </c>
      <c r="BC17" s="12">
        <f t="shared" si="22"/>
        <v>90768</v>
      </c>
      <c r="BD17" s="104">
        <v>90768</v>
      </c>
      <c r="BE17" s="97">
        <f t="shared" si="23"/>
        <v>846865</v>
      </c>
      <c r="BF17" s="111">
        <v>304063</v>
      </c>
      <c r="BG17" s="115">
        <v>542802</v>
      </c>
      <c r="BH17" s="12">
        <f t="shared" si="12"/>
        <v>314754</v>
      </c>
      <c r="BI17" s="5">
        <v>106361</v>
      </c>
      <c r="BJ17" s="5">
        <v>208393</v>
      </c>
      <c r="BK17" s="12">
        <f t="shared" si="24"/>
        <v>3053053</v>
      </c>
      <c r="BL17" s="111">
        <v>561506</v>
      </c>
      <c r="BM17" s="111">
        <v>559603</v>
      </c>
      <c r="BN17" s="111">
        <v>1931944</v>
      </c>
      <c r="BO17" s="12">
        <f t="shared" si="13"/>
        <v>1794910</v>
      </c>
      <c r="BP17" s="111">
        <v>709073</v>
      </c>
      <c r="BQ17" s="111"/>
      <c r="BR17" s="5">
        <v>310837</v>
      </c>
      <c r="BS17" s="116">
        <f t="shared" si="25"/>
        <v>775000</v>
      </c>
      <c r="BT17" s="111">
        <v>39703</v>
      </c>
      <c r="BU17" s="111">
        <v>12539</v>
      </c>
      <c r="BV17" s="117">
        <v>722758</v>
      </c>
      <c r="BW17" s="118">
        <f t="shared" si="14"/>
        <v>7491741</v>
      </c>
      <c r="BX17" s="114">
        <f t="shared" si="15"/>
        <v>55226466</v>
      </c>
      <c r="BY17" s="119"/>
      <c r="BZ17" s="17"/>
      <c r="CA17" s="114">
        <f t="shared" si="16"/>
        <v>55226466</v>
      </c>
      <c r="CB17" s="115">
        <v>0</v>
      </c>
      <c r="CC17" s="114">
        <f t="shared" si="17"/>
        <v>55226466</v>
      </c>
    </row>
    <row r="18" spans="1:81" ht="22.5" customHeight="1">
      <c r="A18" s="109" t="s">
        <v>35</v>
      </c>
      <c r="B18" s="110">
        <f t="shared" si="0"/>
        <v>15385083</v>
      </c>
      <c r="C18" s="111">
        <v>15385083</v>
      </c>
      <c r="D18" s="12">
        <f t="shared" si="18"/>
        <v>50952033</v>
      </c>
      <c r="E18" s="112">
        <v>8639967</v>
      </c>
      <c r="F18" s="112">
        <v>12263483</v>
      </c>
      <c r="G18" s="112">
        <v>6321859</v>
      </c>
      <c r="H18" s="12">
        <f t="shared" si="19"/>
        <v>18220354</v>
      </c>
      <c r="I18" s="5">
        <v>7928985</v>
      </c>
      <c r="J18" s="5">
        <v>9185497</v>
      </c>
      <c r="K18" s="5">
        <v>1105872</v>
      </c>
      <c r="L18" s="111">
        <v>5020277</v>
      </c>
      <c r="M18" s="111">
        <v>486093</v>
      </c>
      <c r="N18" s="113">
        <f t="shared" si="1"/>
        <v>4396724</v>
      </c>
      <c r="O18" s="5">
        <v>4396724</v>
      </c>
      <c r="P18" s="29">
        <f t="shared" si="20"/>
        <v>8668368</v>
      </c>
      <c r="Q18" s="5">
        <v>198405</v>
      </c>
      <c r="R18" s="5">
        <v>3068251</v>
      </c>
      <c r="S18" s="5">
        <v>3011118</v>
      </c>
      <c r="T18" s="111">
        <v>2390594</v>
      </c>
      <c r="U18" s="12">
        <f t="shared" si="2"/>
        <v>1029351</v>
      </c>
      <c r="V18" s="5">
        <v>203751</v>
      </c>
      <c r="W18" s="5">
        <v>825600</v>
      </c>
      <c r="X18" s="12">
        <f t="shared" si="3"/>
        <v>6066443</v>
      </c>
      <c r="Y18" s="5">
        <v>2511021</v>
      </c>
      <c r="Z18" s="5">
        <v>369177</v>
      </c>
      <c r="AA18" s="5">
        <v>1230290</v>
      </c>
      <c r="AB18" s="111">
        <v>1955955</v>
      </c>
      <c r="AC18" s="12">
        <f t="shared" si="4"/>
        <v>15124592</v>
      </c>
      <c r="AD18" s="12">
        <f t="shared" si="5"/>
        <v>7569864</v>
      </c>
      <c r="AE18" s="16">
        <v>1050536</v>
      </c>
      <c r="AF18" s="16">
        <v>961951</v>
      </c>
      <c r="AG18" s="16">
        <v>5557377</v>
      </c>
      <c r="AH18" s="12">
        <f t="shared" si="6"/>
        <v>3882175</v>
      </c>
      <c r="AI18" s="16">
        <v>610726</v>
      </c>
      <c r="AJ18" s="16">
        <v>523262</v>
      </c>
      <c r="AK18" s="16">
        <v>2748187</v>
      </c>
      <c r="AL18" s="98">
        <f t="shared" si="7"/>
        <v>3672553</v>
      </c>
      <c r="AM18" s="16">
        <v>684367</v>
      </c>
      <c r="AN18" s="16">
        <v>0</v>
      </c>
      <c r="AO18" s="16">
        <v>2988186</v>
      </c>
      <c r="AP18" s="12">
        <f t="shared" si="8"/>
        <v>17464922</v>
      </c>
      <c r="AQ18" s="16">
        <v>1204848</v>
      </c>
      <c r="AR18" s="99">
        <v>7255440</v>
      </c>
      <c r="AS18" s="100">
        <v>9004634</v>
      </c>
      <c r="AT18" s="114">
        <f t="shared" si="9"/>
        <v>119087516</v>
      </c>
      <c r="AU18" s="102"/>
      <c r="AV18" s="103">
        <f t="shared" si="10"/>
        <v>101622594</v>
      </c>
      <c r="AW18" s="12">
        <f t="shared" si="11"/>
        <v>473252</v>
      </c>
      <c r="AX18" s="111">
        <v>473252</v>
      </c>
      <c r="AY18" s="12">
        <f t="shared" si="21"/>
        <v>2227277</v>
      </c>
      <c r="AZ18" s="104">
        <v>216020</v>
      </c>
      <c r="BA18" s="104">
        <v>1271162</v>
      </c>
      <c r="BB18" s="105">
        <v>740095</v>
      </c>
      <c r="BC18" s="12">
        <f t="shared" si="22"/>
        <v>87471</v>
      </c>
      <c r="BD18" s="104">
        <v>87471</v>
      </c>
      <c r="BE18" s="97">
        <f t="shared" si="23"/>
        <v>1497098</v>
      </c>
      <c r="BF18" s="111">
        <v>57461</v>
      </c>
      <c r="BG18" s="115">
        <v>1439637</v>
      </c>
      <c r="BH18" s="12">
        <f t="shared" si="12"/>
        <v>267863</v>
      </c>
      <c r="BI18" s="5">
        <v>91987</v>
      </c>
      <c r="BJ18" s="5">
        <v>175876</v>
      </c>
      <c r="BK18" s="12">
        <f t="shared" si="24"/>
        <v>6510732</v>
      </c>
      <c r="BL18" s="111">
        <v>923549</v>
      </c>
      <c r="BM18" s="111">
        <v>1903063</v>
      </c>
      <c r="BN18" s="111">
        <v>3684120</v>
      </c>
      <c r="BO18" s="12">
        <f t="shared" si="13"/>
        <v>4852746</v>
      </c>
      <c r="BP18" s="111">
        <v>2395618</v>
      </c>
      <c r="BQ18" s="111"/>
      <c r="BR18" s="5">
        <v>1198151</v>
      </c>
      <c r="BS18" s="116">
        <f t="shared" si="25"/>
        <v>1258977</v>
      </c>
      <c r="BT18" s="111">
        <v>63539</v>
      </c>
      <c r="BU18" s="111">
        <v>0</v>
      </c>
      <c r="BV18" s="117">
        <v>1195438</v>
      </c>
      <c r="BW18" s="118">
        <f t="shared" si="14"/>
        <v>15916439</v>
      </c>
      <c r="BX18" s="114">
        <f t="shared" si="15"/>
        <v>135003955</v>
      </c>
      <c r="BY18" s="119"/>
      <c r="BZ18" s="17"/>
      <c r="CA18" s="114">
        <f t="shared" si="16"/>
        <v>135003955</v>
      </c>
      <c r="CB18" s="115">
        <v>0</v>
      </c>
      <c r="CC18" s="114">
        <f t="shared" si="17"/>
        <v>135003955</v>
      </c>
    </row>
    <row r="19" spans="1:81" ht="22.5" customHeight="1">
      <c r="A19" s="109" t="s">
        <v>36</v>
      </c>
      <c r="B19" s="110">
        <f t="shared" si="0"/>
        <v>17229133</v>
      </c>
      <c r="C19" s="111">
        <v>17229133</v>
      </c>
      <c r="D19" s="12">
        <f t="shared" si="18"/>
        <v>47197886</v>
      </c>
      <c r="E19" s="112">
        <v>9275684</v>
      </c>
      <c r="F19" s="112">
        <v>13463437</v>
      </c>
      <c r="G19" s="112">
        <v>3444127</v>
      </c>
      <c r="H19" s="12">
        <f t="shared" si="19"/>
        <v>16816714</v>
      </c>
      <c r="I19" s="5">
        <v>8231825</v>
      </c>
      <c r="J19" s="5">
        <v>6835168</v>
      </c>
      <c r="K19" s="5">
        <v>1749721</v>
      </c>
      <c r="L19" s="111">
        <v>3629491</v>
      </c>
      <c r="M19" s="111">
        <v>568433</v>
      </c>
      <c r="N19" s="113">
        <f t="shared" si="1"/>
        <v>4989039</v>
      </c>
      <c r="O19" s="5">
        <v>4989039</v>
      </c>
      <c r="P19" s="29">
        <f t="shared" si="20"/>
        <v>10628249</v>
      </c>
      <c r="Q19" s="5">
        <v>228396</v>
      </c>
      <c r="R19" s="5">
        <v>3912107</v>
      </c>
      <c r="S19" s="5">
        <v>3376514</v>
      </c>
      <c r="T19" s="111">
        <v>3111232</v>
      </c>
      <c r="U19" s="12">
        <f t="shared" si="2"/>
        <v>878475</v>
      </c>
      <c r="V19" s="5">
        <v>219622</v>
      </c>
      <c r="W19" s="5">
        <v>658853</v>
      </c>
      <c r="X19" s="12">
        <f t="shared" si="3"/>
        <v>5786674</v>
      </c>
      <c r="Y19" s="5">
        <v>2010371</v>
      </c>
      <c r="Z19" s="5">
        <v>410845</v>
      </c>
      <c r="AA19" s="5">
        <v>1620620</v>
      </c>
      <c r="AB19" s="111">
        <v>1744838</v>
      </c>
      <c r="AC19" s="12">
        <f t="shared" si="4"/>
        <v>16373204</v>
      </c>
      <c r="AD19" s="12">
        <f t="shared" si="5"/>
        <v>7954882</v>
      </c>
      <c r="AE19" s="16">
        <v>851668</v>
      </c>
      <c r="AF19" s="16">
        <v>1068606</v>
      </c>
      <c r="AG19" s="16">
        <v>6034608</v>
      </c>
      <c r="AH19" s="12">
        <f t="shared" si="6"/>
        <v>3929381</v>
      </c>
      <c r="AI19" s="16">
        <v>398640</v>
      </c>
      <c r="AJ19" s="16">
        <v>516900</v>
      </c>
      <c r="AK19" s="16">
        <v>3013841</v>
      </c>
      <c r="AL19" s="98">
        <f t="shared" si="7"/>
        <v>4488941</v>
      </c>
      <c r="AM19" s="16">
        <v>696871</v>
      </c>
      <c r="AN19" s="16">
        <v>431256</v>
      </c>
      <c r="AO19" s="16">
        <v>3360814</v>
      </c>
      <c r="AP19" s="12">
        <f t="shared" si="8"/>
        <v>19485320</v>
      </c>
      <c r="AQ19" s="16">
        <v>627063</v>
      </c>
      <c r="AR19" s="99">
        <v>8421252</v>
      </c>
      <c r="AS19" s="100">
        <v>10437005</v>
      </c>
      <c r="AT19" s="114">
        <f t="shared" si="9"/>
        <v>122567980</v>
      </c>
      <c r="AU19" s="102"/>
      <c r="AV19" s="103">
        <f t="shared" si="10"/>
        <v>103082660</v>
      </c>
      <c r="AW19" s="12">
        <f t="shared" si="11"/>
        <v>566884</v>
      </c>
      <c r="AX19" s="111">
        <v>566884</v>
      </c>
      <c r="AY19" s="12">
        <f t="shared" si="21"/>
        <v>2855824</v>
      </c>
      <c r="AZ19" s="104">
        <v>298404</v>
      </c>
      <c r="BA19" s="104">
        <v>1668224</v>
      </c>
      <c r="BB19" s="105">
        <v>889196</v>
      </c>
      <c r="BC19" s="12">
        <f t="shared" si="22"/>
        <v>259393</v>
      </c>
      <c r="BD19" s="104">
        <v>259393</v>
      </c>
      <c r="BE19" s="97">
        <f t="shared" si="23"/>
        <v>1830791</v>
      </c>
      <c r="BF19" s="111">
        <v>69242</v>
      </c>
      <c r="BG19" s="115">
        <v>1761549</v>
      </c>
      <c r="BH19" s="12">
        <f t="shared" si="12"/>
        <v>332294</v>
      </c>
      <c r="BI19" s="5">
        <v>111722</v>
      </c>
      <c r="BJ19" s="5">
        <v>220572</v>
      </c>
      <c r="BK19" s="12">
        <f t="shared" si="24"/>
        <v>10481595</v>
      </c>
      <c r="BL19" s="111">
        <v>1281547</v>
      </c>
      <c r="BM19" s="111">
        <v>3265318</v>
      </c>
      <c r="BN19" s="111">
        <v>5934730</v>
      </c>
      <c r="BO19" s="12">
        <f t="shared" si="13"/>
        <v>5533512</v>
      </c>
      <c r="BP19" s="111">
        <v>2662256</v>
      </c>
      <c r="BQ19" s="111"/>
      <c r="BR19" s="5">
        <v>1114078</v>
      </c>
      <c r="BS19" s="116">
        <f t="shared" si="25"/>
        <v>1757178</v>
      </c>
      <c r="BT19" s="111">
        <v>65307</v>
      </c>
      <c r="BU19" s="111">
        <v>46710</v>
      </c>
      <c r="BV19" s="117">
        <v>1645161</v>
      </c>
      <c r="BW19" s="118">
        <f t="shared" si="14"/>
        <v>21860293</v>
      </c>
      <c r="BX19" s="114">
        <f t="shared" si="15"/>
        <v>144428273</v>
      </c>
      <c r="BY19" s="119"/>
      <c r="BZ19" s="17"/>
      <c r="CA19" s="114">
        <f t="shared" si="16"/>
        <v>144428273</v>
      </c>
      <c r="CB19" s="115">
        <v>0</v>
      </c>
      <c r="CC19" s="114">
        <f t="shared" si="17"/>
        <v>144428273</v>
      </c>
    </row>
    <row r="20" spans="1:81" ht="22.5" customHeight="1">
      <c r="A20" s="109" t="s">
        <v>37</v>
      </c>
      <c r="B20" s="110">
        <f t="shared" si="0"/>
        <v>7584610</v>
      </c>
      <c r="C20" s="111">
        <v>7584610</v>
      </c>
      <c r="D20" s="12">
        <f t="shared" si="18"/>
        <v>13645956</v>
      </c>
      <c r="E20" s="112">
        <v>2967941</v>
      </c>
      <c r="F20" s="112">
        <v>3716204</v>
      </c>
      <c r="G20" s="112">
        <v>1081266</v>
      </c>
      <c r="H20" s="12">
        <f t="shared" si="19"/>
        <v>5177012</v>
      </c>
      <c r="I20" s="5">
        <v>2131326</v>
      </c>
      <c r="J20" s="5">
        <v>2742051</v>
      </c>
      <c r="K20" s="5">
        <v>303635</v>
      </c>
      <c r="L20" s="111">
        <v>562206</v>
      </c>
      <c r="M20" s="111">
        <v>141327</v>
      </c>
      <c r="N20" s="113">
        <f t="shared" si="1"/>
        <v>1940420</v>
      </c>
      <c r="O20" s="5">
        <v>1940420</v>
      </c>
      <c r="P20" s="29">
        <f t="shared" si="20"/>
        <v>2821336</v>
      </c>
      <c r="Q20" s="5">
        <v>104072</v>
      </c>
      <c r="R20" s="5">
        <v>685055</v>
      </c>
      <c r="S20" s="5">
        <v>911294</v>
      </c>
      <c r="T20" s="111">
        <v>1120915</v>
      </c>
      <c r="U20" s="12">
        <f t="shared" si="2"/>
        <v>785694</v>
      </c>
      <c r="V20" s="5">
        <v>202079</v>
      </c>
      <c r="W20" s="5">
        <v>583615</v>
      </c>
      <c r="X20" s="12">
        <f t="shared" si="3"/>
        <v>1983586</v>
      </c>
      <c r="Y20" s="5">
        <v>788531</v>
      </c>
      <c r="Z20" s="5">
        <v>238121</v>
      </c>
      <c r="AA20" s="5">
        <v>571548</v>
      </c>
      <c r="AB20" s="111">
        <v>385386</v>
      </c>
      <c r="AC20" s="12">
        <f t="shared" si="4"/>
        <v>5239487</v>
      </c>
      <c r="AD20" s="12">
        <f t="shared" si="5"/>
        <v>2068313</v>
      </c>
      <c r="AE20" s="16">
        <v>183943</v>
      </c>
      <c r="AF20" s="16">
        <v>206132</v>
      </c>
      <c r="AG20" s="16">
        <v>1678238</v>
      </c>
      <c r="AH20" s="12">
        <f t="shared" si="6"/>
        <v>921390</v>
      </c>
      <c r="AI20" s="16">
        <v>80798</v>
      </c>
      <c r="AJ20" s="16">
        <v>84294</v>
      </c>
      <c r="AK20" s="16">
        <v>756298</v>
      </c>
      <c r="AL20" s="98">
        <f t="shared" si="7"/>
        <v>2249784</v>
      </c>
      <c r="AM20" s="16">
        <v>489034</v>
      </c>
      <c r="AN20" s="16">
        <v>228786</v>
      </c>
      <c r="AO20" s="16">
        <v>1531964</v>
      </c>
      <c r="AP20" s="12">
        <f t="shared" si="8"/>
        <v>5066146</v>
      </c>
      <c r="AQ20" s="16">
        <v>378157</v>
      </c>
      <c r="AR20" s="99">
        <v>1391314</v>
      </c>
      <c r="AS20" s="100">
        <v>3296675</v>
      </c>
      <c r="AT20" s="114">
        <f t="shared" si="9"/>
        <v>39067235</v>
      </c>
      <c r="AU20" s="102"/>
      <c r="AV20" s="103">
        <f t="shared" si="10"/>
        <v>34001089</v>
      </c>
      <c r="AW20" s="12">
        <f t="shared" si="11"/>
        <v>498836</v>
      </c>
      <c r="AX20" s="111">
        <v>498836</v>
      </c>
      <c r="AY20" s="12">
        <f t="shared" si="21"/>
        <v>822781</v>
      </c>
      <c r="AZ20" s="104">
        <v>85611</v>
      </c>
      <c r="BA20" s="104">
        <v>533389</v>
      </c>
      <c r="BB20" s="105">
        <v>203781</v>
      </c>
      <c r="BC20" s="12">
        <f t="shared" si="22"/>
        <v>90941</v>
      </c>
      <c r="BD20" s="104">
        <v>90941</v>
      </c>
      <c r="BE20" s="97">
        <f t="shared" si="23"/>
        <v>583678</v>
      </c>
      <c r="BF20" s="111">
        <v>154421</v>
      </c>
      <c r="BG20" s="115">
        <v>429257</v>
      </c>
      <c r="BH20" s="12">
        <f t="shared" si="12"/>
        <v>319284</v>
      </c>
      <c r="BI20" s="5">
        <v>107781</v>
      </c>
      <c r="BJ20" s="5">
        <v>211503</v>
      </c>
      <c r="BK20" s="12">
        <f t="shared" si="24"/>
        <v>1801381</v>
      </c>
      <c r="BL20" s="111">
        <v>362676</v>
      </c>
      <c r="BM20" s="111">
        <v>665725</v>
      </c>
      <c r="BN20" s="111">
        <v>772980</v>
      </c>
      <c r="BO20" s="12">
        <f t="shared" si="13"/>
        <v>1335369</v>
      </c>
      <c r="BP20" s="111">
        <v>434329</v>
      </c>
      <c r="BQ20" s="111"/>
      <c r="BR20" s="5">
        <v>178833</v>
      </c>
      <c r="BS20" s="116">
        <f t="shared" si="25"/>
        <v>722207</v>
      </c>
      <c r="BT20" s="111">
        <v>35914</v>
      </c>
      <c r="BU20" s="111">
        <v>9048</v>
      </c>
      <c r="BV20" s="117">
        <v>677245</v>
      </c>
      <c r="BW20" s="118">
        <f t="shared" si="14"/>
        <v>5452270</v>
      </c>
      <c r="BX20" s="114">
        <f t="shared" si="15"/>
        <v>44519505</v>
      </c>
      <c r="BY20" s="119"/>
      <c r="BZ20" s="17"/>
      <c r="CA20" s="114">
        <f t="shared" si="16"/>
        <v>44519505</v>
      </c>
      <c r="CB20" s="115">
        <v>0</v>
      </c>
      <c r="CC20" s="114">
        <f t="shared" si="17"/>
        <v>44519505</v>
      </c>
    </row>
    <row r="21" spans="1:81" ht="22.5" customHeight="1">
      <c r="A21" s="109" t="s">
        <v>38</v>
      </c>
      <c r="B21" s="110">
        <f t="shared" si="0"/>
        <v>9373892</v>
      </c>
      <c r="C21" s="111">
        <v>9373892</v>
      </c>
      <c r="D21" s="12">
        <f t="shared" si="18"/>
        <v>22201188</v>
      </c>
      <c r="E21" s="112">
        <v>4062837</v>
      </c>
      <c r="F21" s="112">
        <v>5456900</v>
      </c>
      <c r="G21" s="112">
        <v>2962043</v>
      </c>
      <c r="H21" s="12">
        <f t="shared" si="19"/>
        <v>7191666</v>
      </c>
      <c r="I21" s="5">
        <v>3116260</v>
      </c>
      <c r="J21" s="5">
        <v>3426940</v>
      </c>
      <c r="K21" s="5">
        <v>648466</v>
      </c>
      <c r="L21" s="111">
        <v>2297968</v>
      </c>
      <c r="M21" s="111">
        <v>229774</v>
      </c>
      <c r="N21" s="113">
        <f t="shared" si="1"/>
        <v>2319299</v>
      </c>
      <c r="O21" s="5">
        <v>2319299</v>
      </c>
      <c r="P21" s="29">
        <f t="shared" si="20"/>
        <v>4432840</v>
      </c>
      <c r="Q21" s="5">
        <v>124621</v>
      </c>
      <c r="R21" s="5">
        <v>1520579</v>
      </c>
      <c r="S21" s="5">
        <v>1623537</v>
      </c>
      <c r="T21" s="111">
        <v>1164103</v>
      </c>
      <c r="U21" s="12">
        <f t="shared" si="2"/>
        <v>593058</v>
      </c>
      <c r="V21" s="5">
        <v>213108</v>
      </c>
      <c r="W21" s="5">
        <v>379950</v>
      </c>
      <c r="X21" s="12">
        <f t="shared" si="3"/>
        <v>2696080</v>
      </c>
      <c r="Y21" s="5">
        <v>1013370</v>
      </c>
      <c r="Z21" s="5">
        <v>266664</v>
      </c>
      <c r="AA21" s="5">
        <v>772165</v>
      </c>
      <c r="AB21" s="111">
        <v>643881</v>
      </c>
      <c r="AC21" s="12">
        <f t="shared" si="4"/>
        <v>6960084</v>
      </c>
      <c r="AD21" s="12">
        <f t="shared" si="5"/>
        <v>3073557</v>
      </c>
      <c r="AE21" s="16">
        <v>322783</v>
      </c>
      <c r="AF21" s="16">
        <v>337401</v>
      </c>
      <c r="AG21" s="16">
        <v>2413373</v>
      </c>
      <c r="AH21" s="12">
        <f t="shared" si="6"/>
        <v>1647212</v>
      </c>
      <c r="AI21" s="16">
        <v>174868</v>
      </c>
      <c r="AJ21" s="16">
        <v>178132</v>
      </c>
      <c r="AK21" s="16">
        <v>1294212</v>
      </c>
      <c r="AL21" s="98">
        <f t="shared" si="7"/>
        <v>2239315</v>
      </c>
      <c r="AM21" s="16">
        <v>522784</v>
      </c>
      <c r="AN21" s="16">
        <v>161202</v>
      </c>
      <c r="AO21" s="16">
        <v>1555329</v>
      </c>
      <c r="AP21" s="12">
        <f t="shared" si="8"/>
        <v>7443869</v>
      </c>
      <c r="AQ21" s="16">
        <v>516870</v>
      </c>
      <c r="AR21" s="99">
        <v>2838414</v>
      </c>
      <c r="AS21" s="100">
        <v>4088585</v>
      </c>
      <c r="AT21" s="114">
        <f t="shared" si="9"/>
        <v>56020310</v>
      </c>
      <c r="AU21" s="102"/>
      <c r="AV21" s="103">
        <f t="shared" si="10"/>
        <v>48576441</v>
      </c>
      <c r="AW21" s="12">
        <f t="shared" si="11"/>
        <v>458153</v>
      </c>
      <c r="AX21" s="111">
        <v>458153</v>
      </c>
      <c r="AY21" s="12">
        <f t="shared" si="21"/>
        <v>984982</v>
      </c>
      <c r="AZ21" s="104">
        <v>111465</v>
      </c>
      <c r="BA21" s="104">
        <v>592363</v>
      </c>
      <c r="BB21" s="105">
        <v>281154</v>
      </c>
      <c r="BC21" s="12">
        <f t="shared" si="22"/>
        <v>84136</v>
      </c>
      <c r="BD21" s="104">
        <v>84136</v>
      </c>
      <c r="BE21" s="97">
        <f t="shared" si="23"/>
        <v>712549</v>
      </c>
      <c r="BF21" s="111">
        <v>62988</v>
      </c>
      <c r="BG21" s="115">
        <v>649561</v>
      </c>
      <c r="BH21" s="12">
        <f t="shared" si="12"/>
        <v>281202</v>
      </c>
      <c r="BI21" s="5">
        <v>95998</v>
      </c>
      <c r="BJ21" s="5">
        <v>185204</v>
      </c>
      <c r="BK21" s="12">
        <f t="shared" si="24"/>
        <v>3761241</v>
      </c>
      <c r="BL21" s="111">
        <v>829736</v>
      </c>
      <c r="BM21" s="111">
        <v>640935</v>
      </c>
      <c r="BN21" s="111">
        <v>2290570</v>
      </c>
      <c r="BO21" s="12">
        <f t="shared" si="13"/>
        <v>1910782</v>
      </c>
      <c r="BP21" s="111">
        <v>747536</v>
      </c>
      <c r="BQ21" s="111"/>
      <c r="BR21" s="5">
        <v>379858</v>
      </c>
      <c r="BS21" s="116">
        <f t="shared" si="25"/>
        <v>783388</v>
      </c>
      <c r="BT21" s="111">
        <v>40697</v>
      </c>
      <c r="BU21" s="111">
        <v>12309</v>
      </c>
      <c r="BV21" s="117">
        <v>730382</v>
      </c>
      <c r="BW21" s="118">
        <f t="shared" si="14"/>
        <v>8193045</v>
      </c>
      <c r="BX21" s="114">
        <f t="shared" si="15"/>
        <v>64213355</v>
      </c>
      <c r="BY21" s="119"/>
      <c r="BZ21" s="25"/>
      <c r="CA21" s="114">
        <f t="shared" si="16"/>
        <v>64213355</v>
      </c>
      <c r="CB21" s="115">
        <v>0</v>
      </c>
      <c r="CC21" s="114">
        <f t="shared" si="17"/>
        <v>64213355</v>
      </c>
    </row>
    <row r="22" spans="1:81" ht="22.5" customHeight="1">
      <c r="A22" s="109" t="s">
        <v>39</v>
      </c>
      <c r="B22" s="110">
        <f t="shared" si="0"/>
        <v>12571344</v>
      </c>
      <c r="C22" s="111">
        <v>12571344</v>
      </c>
      <c r="D22" s="12">
        <f t="shared" si="18"/>
        <v>33598308</v>
      </c>
      <c r="E22" s="112">
        <v>6373307</v>
      </c>
      <c r="F22" s="112">
        <v>9061201</v>
      </c>
      <c r="G22" s="112">
        <v>2853952</v>
      </c>
      <c r="H22" s="12">
        <f t="shared" si="19"/>
        <v>11861338</v>
      </c>
      <c r="I22" s="5">
        <v>5019979</v>
      </c>
      <c r="J22" s="5">
        <v>6101625</v>
      </c>
      <c r="K22" s="5">
        <v>739734</v>
      </c>
      <c r="L22" s="111">
        <v>3053240</v>
      </c>
      <c r="M22" s="111">
        <v>395270</v>
      </c>
      <c r="N22" s="113">
        <f t="shared" si="1"/>
        <v>3437681</v>
      </c>
      <c r="O22" s="5">
        <v>3437681</v>
      </c>
      <c r="P22" s="29">
        <f t="shared" si="20"/>
        <v>6107826</v>
      </c>
      <c r="Q22" s="5">
        <v>168841</v>
      </c>
      <c r="R22" s="5">
        <v>2429663</v>
      </c>
      <c r="S22" s="5">
        <v>1634048</v>
      </c>
      <c r="T22" s="111">
        <v>1875274</v>
      </c>
      <c r="U22" s="12">
        <f t="shared" si="2"/>
        <v>769621</v>
      </c>
      <c r="V22" s="5">
        <v>236726</v>
      </c>
      <c r="W22" s="5">
        <v>532895</v>
      </c>
      <c r="X22" s="12">
        <f t="shared" si="3"/>
        <v>3841680</v>
      </c>
      <c r="Y22" s="5">
        <v>1472603</v>
      </c>
      <c r="Z22" s="5">
        <v>327791</v>
      </c>
      <c r="AA22" s="5">
        <v>1236715</v>
      </c>
      <c r="AB22" s="111">
        <v>804571</v>
      </c>
      <c r="AC22" s="12">
        <f t="shared" si="4"/>
        <v>11428823</v>
      </c>
      <c r="AD22" s="12">
        <f t="shared" si="5"/>
        <v>5373792</v>
      </c>
      <c r="AE22" s="16">
        <v>595259</v>
      </c>
      <c r="AF22" s="16">
        <v>644035</v>
      </c>
      <c r="AG22" s="16">
        <v>4134498</v>
      </c>
      <c r="AH22" s="12">
        <f t="shared" si="6"/>
        <v>2855529</v>
      </c>
      <c r="AI22" s="16">
        <v>313063</v>
      </c>
      <c r="AJ22" s="16">
        <v>351492</v>
      </c>
      <c r="AK22" s="16">
        <v>2190974</v>
      </c>
      <c r="AL22" s="98">
        <f t="shared" si="7"/>
        <v>3199502</v>
      </c>
      <c r="AM22" s="16">
        <v>593729</v>
      </c>
      <c r="AN22" s="16">
        <v>280008</v>
      </c>
      <c r="AO22" s="16">
        <v>2325765</v>
      </c>
      <c r="AP22" s="12">
        <f t="shared" si="8"/>
        <v>11785979</v>
      </c>
      <c r="AQ22" s="16">
        <v>1229678</v>
      </c>
      <c r="AR22" s="99">
        <v>3843160</v>
      </c>
      <c r="AS22" s="100">
        <v>6713141</v>
      </c>
      <c r="AT22" s="114">
        <f t="shared" si="9"/>
        <v>83541262</v>
      </c>
      <c r="AU22" s="102"/>
      <c r="AV22" s="103">
        <f t="shared" si="10"/>
        <v>71755283</v>
      </c>
      <c r="AW22" s="12">
        <f t="shared" si="11"/>
        <v>476810</v>
      </c>
      <c r="AX22" s="111">
        <v>476810</v>
      </c>
      <c r="AY22" s="12">
        <f t="shared" si="21"/>
        <v>1655296</v>
      </c>
      <c r="AZ22" s="104">
        <v>176973</v>
      </c>
      <c r="BA22" s="104">
        <v>981620</v>
      </c>
      <c r="BB22" s="105">
        <v>496703</v>
      </c>
      <c r="BC22" s="12">
        <f t="shared" si="22"/>
        <v>87684</v>
      </c>
      <c r="BD22" s="104">
        <v>87684</v>
      </c>
      <c r="BE22" s="97">
        <f t="shared" si="23"/>
        <v>1167687</v>
      </c>
      <c r="BF22" s="111">
        <v>45892</v>
      </c>
      <c r="BG22" s="115">
        <v>1121795</v>
      </c>
      <c r="BH22" s="12">
        <f t="shared" si="12"/>
        <v>281347</v>
      </c>
      <c r="BI22" s="5">
        <v>96102</v>
      </c>
      <c r="BJ22" s="5">
        <v>185245</v>
      </c>
      <c r="BK22" s="12">
        <f t="shared" si="24"/>
        <v>5809159</v>
      </c>
      <c r="BL22" s="111">
        <v>1137918</v>
      </c>
      <c r="BM22" s="111">
        <v>1197380</v>
      </c>
      <c r="BN22" s="111">
        <v>3473861</v>
      </c>
      <c r="BO22" s="12">
        <f t="shared" si="13"/>
        <v>3354225</v>
      </c>
      <c r="BP22" s="111">
        <v>1535523</v>
      </c>
      <c r="BQ22" s="111"/>
      <c r="BR22" s="5">
        <v>712111</v>
      </c>
      <c r="BS22" s="116">
        <f t="shared" si="25"/>
        <v>1106591</v>
      </c>
      <c r="BT22" s="111">
        <v>50696</v>
      </c>
      <c r="BU22" s="111">
        <v>23562</v>
      </c>
      <c r="BV22" s="117">
        <v>1032333</v>
      </c>
      <c r="BW22" s="118">
        <f t="shared" si="14"/>
        <v>12832208</v>
      </c>
      <c r="BX22" s="114">
        <f t="shared" si="15"/>
        <v>96373470</v>
      </c>
      <c r="BY22" s="119"/>
      <c r="BZ22" s="26"/>
      <c r="CA22" s="114">
        <f t="shared" si="16"/>
        <v>96373470</v>
      </c>
      <c r="CB22" s="115">
        <v>0</v>
      </c>
      <c r="CC22" s="114">
        <f t="shared" si="17"/>
        <v>96373470</v>
      </c>
    </row>
    <row r="23" spans="1:81" ht="22.5" customHeight="1">
      <c r="A23" s="109" t="s">
        <v>40</v>
      </c>
      <c r="B23" s="110">
        <f t="shared" si="0"/>
        <v>8343867</v>
      </c>
      <c r="C23" s="111">
        <v>8343867</v>
      </c>
      <c r="D23" s="12">
        <f t="shared" si="18"/>
        <v>20068064</v>
      </c>
      <c r="E23" s="112">
        <v>3517570</v>
      </c>
      <c r="F23" s="112">
        <v>4954538</v>
      </c>
      <c r="G23" s="112">
        <v>2217839</v>
      </c>
      <c r="H23" s="12">
        <f t="shared" si="19"/>
        <v>6831678</v>
      </c>
      <c r="I23" s="5">
        <v>2705750</v>
      </c>
      <c r="J23" s="5">
        <v>3646504</v>
      </c>
      <c r="K23" s="5">
        <v>479424</v>
      </c>
      <c r="L23" s="111">
        <v>2352514</v>
      </c>
      <c r="M23" s="111">
        <v>193925</v>
      </c>
      <c r="N23" s="113">
        <f t="shared" si="1"/>
        <v>2181999</v>
      </c>
      <c r="O23" s="5">
        <v>2181999</v>
      </c>
      <c r="P23" s="29">
        <f t="shared" si="20"/>
        <v>3522724</v>
      </c>
      <c r="Q23" s="5">
        <v>114832</v>
      </c>
      <c r="R23" s="5">
        <v>1126110</v>
      </c>
      <c r="S23" s="5">
        <v>1111206</v>
      </c>
      <c r="T23" s="111">
        <v>1170576</v>
      </c>
      <c r="U23" s="12">
        <f t="shared" si="2"/>
        <v>684257</v>
      </c>
      <c r="V23" s="5">
        <v>207805</v>
      </c>
      <c r="W23" s="5">
        <v>476452</v>
      </c>
      <c r="X23" s="12">
        <f t="shared" si="3"/>
        <v>2293151</v>
      </c>
      <c r="Y23" s="5">
        <v>927525</v>
      </c>
      <c r="Z23" s="5">
        <v>253157</v>
      </c>
      <c r="AA23" s="5">
        <v>701963</v>
      </c>
      <c r="AB23" s="111">
        <v>410506</v>
      </c>
      <c r="AC23" s="12">
        <f t="shared" si="4"/>
        <v>5816433</v>
      </c>
      <c r="AD23" s="12">
        <f t="shared" si="5"/>
        <v>2581308</v>
      </c>
      <c r="AE23" s="16">
        <v>228260</v>
      </c>
      <c r="AF23" s="16">
        <v>278945</v>
      </c>
      <c r="AG23" s="16">
        <v>2074103</v>
      </c>
      <c r="AH23" s="12">
        <f t="shared" si="6"/>
        <v>1029984</v>
      </c>
      <c r="AI23" s="16">
        <v>125225</v>
      </c>
      <c r="AJ23" s="16">
        <v>133599</v>
      </c>
      <c r="AK23" s="16">
        <v>771160</v>
      </c>
      <c r="AL23" s="98">
        <f t="shared" si="7"/>
        <v>2205141</v>
      </c>
      <c r="AM23" s="16">
        <v>507079</v>
      </c>
      <c r="AN23" s="16">
        <v>98051</v>
      </c>
      <c r="AO23" s="16">
        <v>1600011</v>
      </c>
      <c r="AP23" s="12">
        <f t="shared" si="8"/>
        <v>5916677</v>
      </c>
      <c r="AQ23" s="16">
        <v>193874</v>
      </c>
      <c r="AR23" s="99">
        <v>2044041</v>
      </c>
      <c r="AS23" s="100">
        <v>3678762</v>
      </c>
      <c r="AT23" s="114">
        <f t="shared" si="9"/>
        <v>48827172</v>
      </c>
      <c r="AU23" s="102"/>
      <c r="AV23" s="103">
        <f t="shared" si="10"/>
        <v>42910495</v>
      </c>
      <c r="AW23" s="12">
        <f t="shared" si="11"/>
        <v>427071</v>
      </c>
      <c r="AX23" s="111">
        <v>427071</v>
      </c>
      <c r="AY23" s="12">
        <f t="shared" si="21"/>
        <v>823876</v>
      </c>
      <c r="AZ23" s="104">
        <v>93522</v>
      </c>
      <c r="BA23" s="104">
        <v>492354</v>
      </c>
      <c r="BB23" s="105">
        <v>238000</v>
      </c>
      <c r="BC23" s="12">
        <f t="shared" si="22"/>
        <v>78783</v>
      </c>
      <c r="BD23" s="104">
        <v>78783</v>
      </c>
      <c r="BE23" s="97">
        <f t="shared" si="23"/>
        <v>671618</v>
      </c>
      <c r="BF23" s="111">
        <v>127120</v>
      </c>
      <c r="BG23" s="115">
        <v>544498</v>
      </c>
      <c r="BH23" s="12">
        <f t="shared" si="12"/>
        <v>259954</v>
      </c>
      <c r="BI23" s="5">
        <v>89427</v>
      </c>
      <c r="BJ23" s="5">
        <v>170527</v>
      </c>
      <c r="BK23" s="12">
        <f t="shared" si="24"/>
        <v>3287946</v>
      </c>
      <c r="BL23" s="111">
        <v>934781</v>
      </c>
      <c r="BM23" s="111">
        <v>614606</v>
      </c>
      <c r="BN23" s="111">
        <v>1738559</v>
      </c>
      <c r="BO23" s="12">
        <f t="shared" si="13"/>
        <v>1912076</v>
      </c>
      <c r="BP23" s="111">
        <v>787031</v>
      </c>
      <c r="BQ23" s="111"/>
      <c r="BR23" s="5">
        <v>439904</v>
      </c>
      <c r="BS23" s="116">
        <f t="shared" si="25"/>
        <v>685141</v>
      </c>
      <c r="BT23" s="111">
        <v>38475</v>
      </c>
      <c r="BU23" s="111">
        <v>5695</v>
      </c>
      <c r="BV23" s="117">
        <v>640971</v>
      </c>
      <c r="BW23" s="118">
        <f t="shared" si="14"/>
        <v>7461324</v>
      </c>
      <c r="BX23" s="114">
        <f t="shared" si="15"/>
        <v>56288496</v>
      </c>
      <c r="BY23" s="119"/>
      <c r="BZ23" s="26"/>
      <c r="CA23" s="114">
        <f t="shared" si="16"/>
        <v>56288496</v>
      </c>
      <c r="CB23" s="115">
        <v>0</v>
      </c>
      <c r="CC23" s="114">
        <f t="shared" si="17"/>
        <v>56288496</v>
      </c>
    </row>
    <row r="24" spans="1:81" ht="22.5" customHeight="1">
      <c r="A24" s="109" t="s">
        <v>20</v>
      </c>
      <c r="B24" s="110">
        <f t="shared" si="0"/>
        <v>9555707</v>
      </c>
      <c r="C24" s="111">
        <v>9555707</v>
      </c>
      <c r="D24" s="12">
        <f t="shared" si="18"/>
        <v>29767920</v>
      </c>
      <c r="E24" s="112">
        <v>4875130</v>
      </c>
      <c r="F24" s="112">
        <v>7059706</v>
      </c>
      <c r="G24" s="112">
        <v>4172657</v>
      </c>
      <c r="H24" s="12">
        <f t="shared" si="19"/>
        <v>10131029</v>
      </c>
      <c r="I24" s="5">
        <v>3999156</v>
      </c>
      <c r="J24" s="5">
        <v>5294479</v>
      </c>
      <c r="K24" s="5">
        <v>837394</v>
      </c>
      <c r="L24" s="111">
        <v>3229396</v>
      </c>
      <c r="M24" s="111">
        <v>300002</v>
      </c>
      <c r="N24" s="113">
        <f t="shared" si="1"/>
        <v>2514933</v>
      </c>
      <c r="O24" s="5">
        <v>2514933</v>
      </c>
      <c r="P24" s="29">
        <f t="shared" si="20"/>
        <v>4153802</v>
      </c>
      <c r="Q24" s="5">
        <v>129029</v>
      </c>
      <c r="R24" s="5">
        <v>1742069</v>
      </c>
      <c r="S24" s="5">
        <v>1050542</v>
      </c>
      <c r="T24" s="111">
        <v>1232162</v>
      </c>
      <c r="U24" s="12">
        <f t="shared" si="2"/>
        <v>619870</v>
      </c>
      <c r="V24" s="5">
        <v>166534</v>
      </c>
      <c r="W24" s="5">
        <v>453336</v>
      </c>
      <c r="X24" s="12">
        <f t="shared" si="3"/>
        <v>3083800</v>
      </c>
      <c r="Y24" s="5">
        <v>1050997</v>
      </c>
      <c r="Z24" s="5">
        <v>272843</v>
      </c>
      <c r="AA24" s="5">
        <v>749352</v>
      </c>
      <c r="AB24" s="111">
        <v>1010608</v>
      </c>
      <c r="AC24" s="12">
        <f t="shared" si="4"/>
        <v>8676836</v>
      </c>
      <c r="AD24" s="12">
        <f t="shared" si="5"/>
        <v>4189925</v>
      </c>
      <c r="AE24" s="16">
        <v>452536</v>
      </c>
      <c r="AF24" s="16">
        <v>459439</v>
      </c>
      <c r="AG24" s="16">
        <v>3277950</v>
      </c>
      <c r="AH24" s="12">
        <f t="shared" si="6"/>
        <v>2038050</v>
      </c>
      <c r="AI24" s="16">
        <v>268172</v>
      </c>
      <c r="AJ24" s="16">
        <v>224255</v>
      </c>
      <c r="AK24" s="16">
        <v>1545623</v>
      </c>
      <c r="AL24" s="98">
        <f t="shared" si="7"/>
        <v>2448861</v>
      </c>
      <c r="AM24" s="16">
        <v>544929</v>
      </c>
      <c r="AN24" s="16">
        <v>238579</v>
      </c>
      <c r="AO24" s="16">
        <v>1665353</v>
      </c>
      <c r="AP24" s="12">
        <f t="shared" si="8"/>
        <v>8308257</v>
      </c>
      <c r="AQ24" s="16">
        <v>336809</v>
      </c>
      <c r="AR24" s="99">
        <v>3456100</v>
      </c>
      <c r="AS24" s="100">
        <v>4515348</v>
      </c>
      <c r="AT24" s="114">
        <f t="shared" si="9"/>
        <v>66681125</v>
      </c>
      <c r="AU24" s="102"/>
      <c r="AV24" s="103">
        <f t="shared" si="10"/>
        <v>58372868</v>
      </c>
      <c r="AW24" s="12">
        <f t="shared" si="11"/>
        <v>389460</v>
      </c>
      <c r="AX24" s="111">
        <v>389460</v>
      </c>
      <c r="AY24" s="12">
        <f t="shared" si="21"/>
        <v>1102722</v>
      </c>
      <c r="AZ24" s="104">
        <v>106545</v>
      </c>
      <c r="BA24" s="104">
        <v>666690</v>
      </c>
      <c r="BB24" s="105">
        <v>329487</v>
      </c>
      <c r="BC24" s="12">
        <f t="shared" si="22"/>
        <v>72557</v>
      </c>
      <c r="BD24" s="104">
        <v>72557</v>
      </c>
      <c r="BE24" s="97">
        <f t="shared" si="23"/>
        <v>795622</v>
      </c>
      <c r="BF24" s="111">
        <v>98714</v>
      </c>
      <c r="BG24" s="115">
        <v>696908</v>
      </c>
      <c r="BH24" s="12">
        <f t="shared" si="12"/>
        <v>225033</v>
      </c>
      <c r="BI24" s="5">
        <v>78917</v>
      </c>
      <c r="BJ24" s="5">
        <v>146116</v>
      </c>
      <c r="BK24" s="12">
        <f t="shared" si="24"/>
        <v>3079943</v>
      </c>
      <c r="BL24" s="111">
        <v>535880</v>
      </c>
      <c r="BM24" s="111">
        <v>1127138</v>
      </c>
      <c r="BN24" s="111">
        <v>1416925</v>
      </c>
      <c r="BO24" s="12">
        <f t="shared" si="13"/>
        <v>2182014</v>
      </c>
      <c r="BP24" s="111">
        <v>980682</v>
      </c>
      <c r="BQ24" s="111"/>
      <c r="BR24" s="5">
        <v>494892</v>
      </c>
      <c r="BS24" s="116">
        <f t="shared" si="25"/>
        <v>706440</v>
      </c>
      <c r="BT24" s="111">
        <v>43810</v>
      </c>
      <c r="BU24" s="111">
        <v>16534</v>
      </c>
      <c r="BV24" s="117">
        <v>646096</v>
      </c>
      <c r="BW24" s="118">
        <f t="shared" si="14"/>
        <v>7847351</v>
      </c>
      <c r="BX24" s="114">
        <f t="shared" si="15"/>
        <v>74528476</v>
      </c>
      <c r="BY24" s="119"/>
      <c r="BZ24" s="17"/>
      <c r="CA24" s="114">
        <f t="shared" si="16"/>
        <v>74528476</v>
      </c>
      <c r="CB24" s="115">
        <v>0</v>
      </c>
      <c r="CC24" s="114">
        <f t="shared" si="17"/>
        <v>74528476</v>
      </c>
    </row>
    <row r="25" spans="1:81" ht="22.5" customHeight="1">
      <c r="A25" s="109" t="s">
        <v>41</v>
      </c>
      <c r="B25" s="110">
        <f t="shared" si="0"/>
        <v>7542474</v>
      </c>
      <c r="C25" s="111">
        <v>7542474</v>
      </c>
      <c r="D25" s="12">
        <f t="shared" si="18"/>
        <v>18868701</v>
      </c>
      <c r="E25" s="112">
        <v>3164088</v>
      </c>
      <c r="F25" s="112">
        <v>4159933</v>
      </c>
      <c r="G25" s="112">
        <v>2515268</v>
      </c>
      <c r="H25" s="12">
        <f t="shared" si="19"/>
        <v>6603942</v>
      </c>
      <c r="I25" s="5">
        <v>2899011</v>
      </c>
      <c r="J25" s="5">
        <v>3212367</v>
      </c>
      <c r="K25" s="5">
        <v>492564</v>
      </c>
      <c r="L25" s="111">
        <v>2264968</v>
      </c>
      <c r="M25" s="111">
        <v>160502</v>
      </c>
      <c r="N25" s="113">
        <f t="shared" si="1"/>
        <v>1815825</v>
      </c>
      <c r="O25" s="5">
        <v>1815825</v>
      </c>
      <c r="P25" s="29">
        <f t="shared" si="20"/>
        <v>2927070</v>
      </c>
      <c r="Q25" s="5">
        <v>103022</v>
      </c>
      <c r="R25" s="5">
        <v>1027974</v>
      </c>
      <c r="S25" s="5">
        <v>981800</v>
      </c>
      <c r="T25" s="111">
        <v>814274</v>
      </c>
      <c r="U25" s="12">
        <f t="shared" si="2"/>
        <v>596129</v>
      </c>
      <c r="V25" s="5">
        <v>152499</v>
      </c>
      <c r="W25" s="5">
        <v>443630</v>
      </c>
      <c r="X25" s="12">
        <f t="shared" si="3"/>
        <v>2019989</v>
      </c>
      <c r="Y25" s="5">
        <v>789676</v>
      </c>
      <c r="Z25" s="5">
        <v>236673</v>
      </c>
      <c r="AA25" s="5">
        <v>533486</v>
      </c>
      <c r="AB25" s="111">
        <v>460154</v>
      </c>
      <c r="AC25" s="12">
        <f t="shared" si="4"/>
        <v>5995259</v>
      </c>
      <c r="AD25" s="12">
        <f t="shared" si="5"/>
        <v>2578526</v>
      </c>
      <c r="AE25" s="16">
        <v>321691</v>
      </c>
      <c r="AF25" s="16">
        <v>284073</v>
      </c>
      <c r="AG25" s="16">
        <v>1972762</v>
      </c>
      <c r="AH25" s="12">
        <f t="shared" si="6"/>
        <v>1333639</v>
      </c>
      <c r="AI25" s="16">
        <v>196194</v>
      </c>
      <c r="AJ25" s="16">
        <v>159046</v>
      </c>
      <c r="AK25" s="16">
        <v>978399</v>
      </c>
      <c r="AL25" s="98">
        <f t="shared" si="7"/>
        <v>2083094</v>
      </c>
      <c r="AM25" s="16">
        <v>513799</v>
      </c>
      <c r="AN25" s="16">
        <v>377939</v>
      </c>
      <c r="AO25" s="16">
        <v>1191356</v>
      </c>
      <c r="AP25" s="12">
        <f t="shared" si="8"/>
        <v>6157656</v>
      </c>
      <c r="AQ25" s="16">
        <v>495964</v>
      </c>
      <c r="AR25" s="99">
        <v>2834522</v>
      </c>
      <c r="AS25" s="100">
        <v>2827170</v>
      </c>
      <c r="AT25" s="114">
        <f t="shared" si="9"/>
        <v>45923103</v>
      </c>
      <c r="AU25" s="102"/>
      <c r="AV25" s="103">
        <f t="shared" si="10"/>
        <v>39765447</v>
      </c>
      <c r="AW25" s="12">
        <f t="shared" si="11"/>
        <v>389127</v>
      </c>
      <c r="AX25" s="111">
        <v>389127</v>
      </c>
      <c r="AY25" s="12">
        <f t="shared" si="21"/>
        <v>716272</v>
      </c>
      <c r="AZ25" s="104">
        <v>75156</v>
      </c>
      <c r="BA25" s="104">
        <v>396496</v>
      </c>
      <c r="BB25" s="105">
        <v>244620</v>
      </c>
      <c r="BC25" s="12">
        <f t="shared" si="22"/>
        <v>72361</v>
      </c>
      <c r="BD25" s="104">
        <v>72361</v>
      </c>
      <c r="BE25" s="97">
        <f t="shared" si="23"/>
        <v>495827</v>
      </c>
      <c r="BF25" s="111">
        <v>77782</v>
      </c>
      <c r="BG25" s="115">
        <v>418045</v>
      </c>
      <c r="BH25" s="12">
        <f t="shared" si="12"/>
        <v>231751</v>
      </c>
      <c r="BI25" s="5">
        <v>81223</v>
      </c>
      <c r="BJ25" s="5">
        <v>150528</v>
      </c>
      <c r="BK25" s="12">
        <f t="shared" si="24"/>
        <v>2529857</v>
      </c>
      <c r="BL25" s="111">
        <v>1197112</v>
      </c>
      <c r="BM25" s="111">
        <v>409182</v>
      </c>
      <c r="BN25" s="111">
        <v>923563</v>
      </c>
      <c r="BO25" s="12">
        <f t="shared" si="13"/>
        <v>3112839</v>
      </c>
      <c r="BP25" s="111">
        <v>2188738</v>
      </c>
      <c r="BQ25" s="111"/>
      <c r="BR25" s="5">
        <v>347550</v>
      </c>
      <c r="BS25" s="116">
        <f t="shared" si="25"/>
        <v>576551</v>
      </c>
      <c r="BT25" s="120">
        <v>39394</v>
      </c>
      <c r="BU25" s="120">
        <v>28706</v>
      </c>
      <c r="BV25" s="121">
        <v>508451</v>
      </c>
      <c r="BW25" s="118">
        <f t="shared" si="14"/>
        <v>7548034</v>
      </c>
      <c r="BX25" s="114">
        <f t="shared" si="15"/>
        <v>53471137</v>
      </c>
      <c r="BY25" s="119"/>
      <c r="BZ25" s="17"/>
      <c r="CA25" s="114">
        <f t="shared" si="16"/>
        <v>53471137</v>
      </c>
      <c r="CB25" s="115">
        <v>0</v>
      </c>
      <c r="CC25" s="114">
        <f t="shared" si="17"/>
        <v>53471137</v>
      </c>
    </row>
    <row r="26" spans="1:81" ht="22.5" customHeight="1">
      <c r="A26" s="109" t="s">
        <v>42</v>
      </c>
      <c r="B26" s="110">
        <f t="shared" si="0"/>
        <v>12433910</v>
      </c>
      <c r="C26" s="111">
        <v>12433910</v>
      </c>
      <c r="D26" s="12">
        <f t="shared" si="18"/>
        <v>44339838</v>
      </c>
      <c r="E26" s="112">
        <v>7216773</v>
      </c>
      <c r="F26" s="112">
        <v>9385443</v>
      </c>
      <c r="G26" s="112">
        <v>6904287</v>
      </c>
      <c r="H26" s="12">
        <f t="shared" si="19"/>
        <v>15471321</v>
      </c>
      <c r="I26" s="5">
        <v>6791769</v>
      </c>
      <c r="J26" s="5">
        <v>6114100</v>
      </c>
      <c r="K26" s="5">
        <v>2565452</v>
      </c>
      <c r="L26" s="111">
        <v>4982804</v>
      </c>
      <c r="M26" s="111">
        <v>379210</v>
      </c>
      <c r="N26" s="113">
        <f t="shared" si="1"/>
        <v>3512303</v>
      </c>
      <c r="O26" s="5">
        <v>3512303</v>
      </c>
      <c r="P26" s="29">
        <f t="shared" si="20"/>
        <v>6099594</v>
      </c>
      <c r="Q26" s="5">
        <v>167797</v>
      </c>
      <c r="R26" s="5">
        <v>2474484</v>
      </c>
      <c r="S26" s="5">
        <v>1556898</v>
      </c>
      <c r="T26" s="111">
        <v>1900415</v>
      </c>
      <c r="U26" s="12">
        <f t="shared" si="2"/>
        <v>779727</v>
      </c>
      <c r="V26" s="5">
        <v>187192</v>
      </c>
      <c r="W26" s="5">
        <v>592535</v>
      </c>
      <c r="X26" s="12">
        <f t="shared" si="3"/>
        <v>4230140</v>
      </c>
      <c r="Y26" s="5">
        <v>1431841</v>
      </c>
      <c r="Z26" s="5">
        <v>326673</v>
      </c>
      <c r="AA26" s="5">
        <v>1025747</v>
      </c>
      <c r="AB26" s="111">
        <v>1445879</v>
      </c>
      <c r="AC26" s="12">
        <f t="shared" si="4"/>
        <v>12984235</v>
      </c>
      <c r="AD26" s="12">
        <f t="shared" si="5"/>
        <v>6591037</v>
      </c>
      <c r="AE26" s="16">
        <v>924286</v>
      </c>
      <c r="AF26" s="16">
        <v>783508</v>
      </c>
      <c r="AG26" s="16">
        <v>4883243</v>
      </c>
      <c r="AH26" s="12">
        <f t="shared" si="6"/>
        <v>3247987</v>
      </c>
      <c r="AI26" s="16">
        <v>553930</v>
      </c>
      <c r="AJ26" s="16">
        <v>443739</v>
      </c>
      <c r="AK26" s="16">
        <v>2250318</v>
      </c>
      <c r="AL26" s="98">
        <f t="shared" si="7"/>
        <v>3145211</v>
      </c>
      <c r="AM26" s="16">
        <v>636165</v>
      </c>
      <c r="AN26" s="16">
        <v>80601</v>
      </c>
      <c r="AO26" s="16">
        <v>2428445</v>
      </c>
      <c r="AP26" s="12">
        <f t="shared" si="8"/>
        <v>9140854</v>
      </c>
      <c r="AQ26" s="16">
        <v>57148</v>
      </c>
      <c r="AR26" s="99">
        <v>2185975</v>
      </c>
      <c r="AS26" s="100">
        <v>6897731</v>
      </c>
      <c r="AT26" s="114">
        <f t="shared" si="9"/>
        <v>93520601</v>
      </c>
      <c r="AU26" s="102"/>
      <c r="AV26" s="103">
        <f t="shared" si="10"/>
        <v>84379747</v>
      </c>
      <c r="AW26" s="12">
        <f t="shared" si="11"/>
        <v>415636</v>
      </c>
      <c r="AX26" s="111">
        <v>415636</v>
      </c>
      <c r="AY26" s="12">
        <f t="shared" si="21"/>
        <v>1757184</v>
      </c>
      <c r="AZ26" s="104">
        <v>158662</v>
      </c>
      <c r="BA26" s="104">
        <v>1026090</v>
      </c>
      <c r="BB26" s="105">
        <v>572432</v>
      </c>
      <c r="BC26" s="12">
        <f t="shared" si="22"/>
        <v>77432</v>
      </c>
      <c r="BD26" s="104">
        <v>77432</v>
      </c>
      <c r="BE26" s="97">
        <f t="shared" si="23"/>
        <v>1157722</v>
      </c>
      <c r="BF26" s="111">
        <v>45546</v>
      </c>
      <c r="BG26" s="115">
        <v>1112176</v>
      </c>
      <c r="BH26" s="12">
        <f t="shared" si="12"/>
        <v>232983</v>
      </c>
      <c r="BI26" s="5">
        <v>81328</v>
      </c>
      <c r="BJ26" s="5">
        <v>151655</v>
      </c>
      <c r="BK26" s="12">
        <f t="shared" si="24"/>
        <v>4823749</v>
      </c>
      <c r="BL26" s="111">
        <v>856592</v>
      </c>
      <c r="BM26" s="111">
        <v>1598867</v>
      </c>
      <c r="BN26" s="111">
        <v>2368290</v>
      </c>
      <c r="BO26" s="12">
        <f t="shared" si="13"/>
        <v>3941462</v>
      </c>
      <c r="BP26" s="111">
        <v>1882489</v>
      </c>
      <c r="BQ26" s="111"/>
      <c r="BR26" s="5">
        <v>1103350</v>
      </c>
      <c r="BS26" s="116">
        <f t="shared" si="25"/>
        <v>955623</v>
      </c>
      <c r="BT26" s="111">
        <v>56719</v>
      </c>
      <c r="BU26" s="111">
        <v>6889</v>
      </c>
      <c r="BV26" s="117">
        <v>892015</v>
      </c>
      <c r="BW26" s="118">
        <f t="shared" si="14"/>
        <v>12406168</v>
      </c>
      <c r="BX26" s="114">
        <f t="shared" si="15"/>
        <v>105926769</v>
      </c>
      <c r="BY26" s="119"/>
      <c r="BZ26" s="17"/>
      <c r="CA26" s="114">
        <f t="shared" si="16"/>
        <v>105926769</v>
      </c>
      <c r="CB26" s="115">
        <v>0</v>
      </c>
      <c r="CC26" s="114">
        <f t="shared" si="17"/>
        <v>105926769</v>
      </c>
    </row>
    <row r="27" spans="1:81" ht="22.5" customHeight="1">
      <c r="A27" s="109" t="s">
        <v>43</v>
      </c>
      <c r="B27" s="110">
        <f t="shared" si="0"/>
        <v>14639456</v>
      </c>
      <c r="C27" s="111">
        <v>14639456</v>
      </c>
      <c r="D27" s="12">
        <f t="shared" si="18"/>
        <v>51905898</v>
      </c>
      <c r="E27" s="112">
        <v>8434274</v>
      </c>
      <c r="F27" s="112">
        <v>11737261</v>
      </c>
      <c r="G27" s="112">
        <v>6298439</v>
      </c>
      <c r="H27" s="12">
        <f t="shared" si="19"/>
        <v>19301425</v>
      </c>
      <c r="I27" s="5">
        <v>9002780</v>
      </c>
      <c r="J27" s="5">
        <v>9184250</v>
      </c>
      <c r="K27" s="5">
        <v>1114395</v>
      </c>
      <c r="L27" s="111">
        <v>5657047</v>
      </c>
      <c r="M27" s="111">
        <v>477452</v>
      </c>
      <c r="N27" s="113">
        <f t="shared" si="1"/>
        <v>4219799</v>
      </c>
      <c r="O27" s="5">
        <v>4219799</v>
      </c>
      <c r="P27" s="29">
        <f t="shared" si="20"/>
        <v>8252213</v>
      </c>
      <c r="Q27" s="5">
        <v>200817</v>
      </c>
      <c r="R27" s="5">
        <v>3178626</v>
      </c>
      <c r="S27" s="5">
        <v>2394170</v>
      </c>
      <c r="T27" s="111">
        <v>2478600</v>
      </c>
      <c r="U27" s="12">
        <f t="shared" si="2"/>
        <v>850681</v>
      </c>
      <c r="V27" s="5">
        <v>303030</v>
      </c>
      <c r="W27" s="5">
        <v>547651</v>
      </c>
      <c r="X27" s="12">
        <f t="shared" si="3"/>
        <v>5076887</v>
      </c>
      <c r="Y27" s="5">
        <v>1793226</v>
      </c>
      <c r="Z27" s="5">
        <v>372297</v>
      </c>
      <c r="AA27" s="5">
        <v>1678759</v>
      </c>
      <c r="AB27" s="111">
        <v>1232605</v>
      </c>
      <c r="AC27" s="12">
        <f t="shared" si="4"/>
        <v>17708504</v>
      </c>
      <c r="AD27" s="12">
        <f t="shared" si="5"/>
        <v>8810009</v>
      </c>
      <c r="AE27" s="16">
        <v>1202218</v>
      </c>
      <c r="AF27" s="16">
        <v>1155777</v>
      </c>
      <c r="AG27" s="16">
        <v>6452014</v>
      </c>
      <c r="AH27" s="12">
        <f t="shared" si="6"/>
        <v>4752029</v>
      </c>
      <c r="AI27" s="16">
        <v>714107</v>
      </c>
      <c r="AJ27" s="16">
        <v>672765</v>
      </c>
      <c r="AK27" s="16">
        <v>3365157</v>
      </c>
      <c r="AL27" s="98">
        <f t="shared" si="7"/>
        <v>4146466</v>
      </c>
      <c r="AM27" s="16">
        <v>739251</v>
      </c>
      <c r="AN27" s="16">
        <v>292985</v>
      </c>
      <c r="AO27" s="16">
        <v>3114230</v>
      </c>
      <c r="AP27" s="12">
        <f t="shared" si="8"/>
        <v>15431905</v>
      </c>
      <c r="AQ27" s="16">
        <v>2503376</v>
      </c>
      <c r="AR27" s="99">
        <v>4056181</v>
      </c>
      <c r="AS27" s="100">
        <v>8872348</v>
      </c>
      <c r="AT27" s="114">
        <f t="shared" si="9"/>
        <v>118085343</v>
      </c>
      <c r="AU27" s="102"/>
      <c r="AV27" s="103">
        <f t="shared" si="10"/>
        <v>102653438</v>
      </c>
      <c r="AW27" s="12">
        <f t="shared" si="11"/>
        <v>439298</v>
      </c>
      <c r="AX27" s="111">
        <v>439298</v>
      </c>
      <c r="AY27" s="12">
        <f t="shared" si="21"/>
        <v>2215329</v>
      </c>
      <c r="AZ27" s="104">
        <v>204596</v>
      </c>
      <c r="BA27" s="104">
        <v>1185264</v>
      </c>
      <c r="BB27" s="105">
        <v>825469</v>
      </c>
      <c r="BC27" s="12">
        <f t="shared" si="22"/>
        <v>81807</v>
      </c>
      <c r="BD27" s="104">
        <v>81807</v>
      </c>
      <c r="BE27" s="97">
        <f t="shared" si="23"/>
        <v>1615576</v>
      </c>
      <c r="BF27" s="111">
        <v>150733</v>
      </c>
      <c r="BG27" s="115">
        <v>1464843</v>
      </c>
      <c r="BH27" s="12">
        <f t="shared" si="12"/>
        <v>243007</v>
      </c>
      <c r="BI27" s="5">
        <v>84238</v>
      </c>
      <c r="BJ27" s="5">
        <v>158769</v>
      </c>
      <c r="BK27" s="12">
        <f t="shared" si="24"/>
        <v>8746663</v>
      </c>
      <c r="BL27" s="111">
        <v>2143331</v>
      </c>
      <c r="BM27" s="111">
        <v>3274280</v>
      </c>
      <c r="BN27" s="111">
        <v>3329052</v>
      </c>
      <c r="BO27" s="12">
        <f t="shared" si="13"/>
        <v>5622210</v>
      </c>
      <c r="BP27" s="111">
        <v>2854416</v>
      </c>
      <c r="BQ27" s="111"/>
      <c r="BR27" s="5">
        <v>1554757</v>
      </c>
      <c r="BS27" s="116">
        <f t="shared" si="25"/>
        <v>1213037</v>
      </c>
      <c r="BT27" s="111">
        <v>71295</v>
      </c>
      <c r="BU27" s="111">
        <v>24113</v>
      </c>
      <c r="BV27" s="117">
        <v>1117629</v>
      </c>
      <c r="BW27" s="118">
        <f t="shared" si="14"/>
        <v>18963890</v>
      </c>
      <c r="BX27" s="114">
        <f t="shared" si="15"/>
        <v>137049233</v>
      </c>
      <c r="BY27" s="119"/>
      <c r="BZ27" s="17"/>
      <c r="CA27" s="114">
        <f t="shared" si="16"/>
        <v>137049233</v>
      </c>
      <c r="CB27" s="115">
        <v>0</v>
      </c>
      <c r="CC27" s="114">
        <f t="shared" si="17"/>
        <v>137049233</v>
      </c>
    </row>
    <row r="28" spans="1:81" ht="22.5" customHeight="1">
      <c r="A28" s="109" t="s">
        <v>44</v>
      </c>
      <c r="B28" s="110">
        <f t="shared" si="0"/>
        <v>14516233</v>
      </c>
      <c r="C28" s="111">
        <v>14516233</v>
      </c>
      <c r="D28" s="12">
        <f t="shared" si="18"/>
        <v>59807806</v>
      </c>
      <c r="E28" s="112">
        <v>9299992</v>
      </c>
      <c r="F28" s="112">
        <v>12320175</v>
      </c>
      <c r="G28" s="112">
        <v>10550363</v>
      </c>
      <c r="H28" s="12">
        <f t="shared" si="19"/>
        <v>20276673</v>
      </c>
      <c r="I28" s="5">
        <v>10373328</v>
      </c>
      <c r="J28" s="5">
        <v>8155045</v>
      </c>
      <c r="K28" s="5">
        <v>1748300</v>
      </c>
      <c r="L28" s="111">
        <v>6895978</v>
      </c>
      <c r="M28" s="111">
        <v>464625</v>
      </c>
      <c r="N28" s="113">
        <f t="shared" si="1"/>
        <v>4172197</v>
      </c>
      <c r="O28" s="5">
        <v>4172197</v>
      </c>
      <c r="P28" s="29">
        <f t="shared" si="20"/>
        <v>7933307</v>
      </c>
      <c r="Q28" s="5">
        <v>192558</v>
      </c>
      <c r="R28" s="5">
        <v>2995930</v>
      </c>
      <c r="S28" s="5">
        <v>2317995</v>
      </c>
      <c r="T28" s="111">
        <v>2426824</v>
      </c>
      <c r="U28" s="12">
        <f t="shared" si="2"/>
        <v>984488</v>
      </c>
      <c r="V28" s="5">
        <v>249612</v>
      </c>
      <c r="W28" s="5">
        <v>734876</v>
      </c>
      <c r="X28" s="12">
        <f t="shared" si="3"/>
        <v>5890826</v>
      </c>
      <c r="Y28" s="5">
        <v>1679972</v>
      </c>
      <c r="Z28" s="5">
        <v>361100</v>
      </c>
      <c r="AA28" s="5">
        <v>1562456</v>
      </c>
      <c r="AB28" s="111">
        <v>2287298</v>
      </c>
      <c r="AC28" s="12">
        <f t="shared" si="4"/>
        <v>18376464</v>
      </c>
      <c r="AD28" s="12">
        <f t="shared" si="5"/>
        <v>9135337</v>
      </c>
      <c r="AE28" s="16">
        <v>1466470</v>
      </c>
      <c r="AF28" s="16">
        <v>1105526</v>
      </c>
      <c r="AG28" s="16">
        <v>6563341</v>
      </c>
      <c r="AH28" s="12">
        <f t="shared" si="6"/>
        <v>5333483</v>
      </c>
      <c r="AI28" s="16">
        <v>985282</v>
      </c>
      <c r="AJ28" s="16">
        <v>701393</v>
      </c>
      <c r="AK28" s="16">
        <v>3646808</v>
      </c>
      <c r="AL28" s="98">
        <f t="shared" si="7"/>
        <v>3907644</v>
      </c>
      <c r="AM28" s="16">
        <v>730378</v>
      </c>
      <c r="AN28" s="16">
        <v>98051</v>
      </c>
      <c r="AO28" s="16">
        <v>3079215</v>
      </c>
      <c r="AP28" s="12">
        <f t="shared" si="8"/>
        <v>16179317</v>
      </c>
      <c r="AQ28" s="16">
        <v>1308929</v>
      </c>
      <c r="AR28" s="99">
        <v>6130876</v>
      </c>
      <c r="AS28" s="100">
        <v>8739512</v>
      </c>
      <c r="AT28" s="114">
        <f t="shared" si="9"/>
        <v>127860638</v>
      </c>
      <c r="AU28" s="102"/>
      <c r="AV28" s="103">
        <f t="shared" si="10"/>
        <v>111681321</v>
      </c>
      <c r="AW28" s="12">
        <f t="shared" si="11"/>
        <v>353005</v>
      </c>
      <c r="AX28" s="111">
        <v>353005</v>
      </c>
      <c r="AY28" s="12">
        <f t="shared" si="21"/>
        <v>1942385</v>
      </c>
      <c r="AZ28" s="104">
        <v>163991</v>
      </c>
      <c r="BA28" s="104">
        <v>1001735</v>
      </c>
      <c r="BB28" s="105">
        <v>776659</v>
      </c>
      <c r="BC28" s="12">
        <f t="shared" si="22"/>
        <v>66976</v>
      </c>
      <c r="BD28" s="104">
        <v>66976</v>
      </c>
      <c r="BE28" s="97">
        <f t="shared" si="23"/>
        <v>1436282</v>
      </c>
      <c r="BF28" s="111">
        <v>60795</v>
      </c>
      <c r="BG28" s="115">
        <v>1375487</v>
      </c>
      <c r="BH28" s="12">
        <f t="shared" si="12"/>
        <v>174114</v>
      </c>
      <c r="BI28" s="5">
        <v>63475</v>
      </c>
      <c r="BJ28" s="5">
        <v>110639</v>
      </c>
      <c r="BK28" s="12">
        <f t="shared" si="24"/>
        <v>6749240</v>
      </c>
      <c r="BL28" s="111">
        <v>1775152</v>
      </c>
      <c r="BM28" s="111">
        <v>3908414</v>
      </c>
      <c r="BN28" s="111">
        <v>1065674</v>
      </c>
      <c r="BO28" s="12">
        <f t="shared" si="13"/>
        <v>5411342</v>
      </c>
      <c r="BP28" s="111">
        <v>2796837</v>
      </c>
      <c r="BQ28" s="111"/>
      <c r="BR28" s="5">
        <v>1687414</v>
      </c>
      <c r="BS28" s="116">
        <f t="shared" si="25"/>
        <v>927091</v>
      </c>
      <c r="BT28" s="111">
        <v>70045</v>
      </c>
      <c r="BU28" s="111">
        <v>7808</v>
      </c>
      <c r="BV28" s="117">
        <v>849238</v>
      </c>
      <c r="BW28" s="118">
        <f t="shared" si="14"/>
        <v>16133344</v>
      </c>
      <c r="BX28" s="114">
        <f t="shared" si="15"/>
        <v>143993982</v>
      </c>
      <c r="BY28" s="119"/>
      <c r="BZ28" s="17"/>
      <c r="CA28" s="114">
        <f t="shared" si="16"/>
        <v>143993982</v>
      </c>
      <c r="CB28" s="115">
        <v>0</v>
      </c>
      <c r="CC28" s="114">
        <f t="shared" si="17"/>
        <v>143993982</v>
      </c>
    </row>
    <row r="29" spans="1:81" ht="22.5" customHeight="1">
      <c r="A29" s="109" t="s">
        <v>45</v>
      </c>
      <c r="B29" s="110">
        <f t="shared" si="0"/>
        <v>11196389</v>
      </c>
      <c r="C29" s="111">
        <v>11196389</v>
      </c>
      <c r="D29" s="12">
        <f t="shared" si="18"/>
        <v>39014680</v>
      </c>
      <c r="E29" s="112">
        <v>6150586</v>
      </c>
      <c r="F29" s="112">
        <v>8478565</v>
      </c>
      <c r="G29" s="112">
        <v>4729144</v>
      </c>
      <c r="H29" s="12">
        <f t="shared" si="19"/>
        <v>14941227</v>
      </c>
      <c r="I29" s="5">
        <v>6511644</v>
      </c>
      <c r="J29" s="5">
        <v>6464654</v>
      </c>
      <c r="K29" s="5">
        <v>1964929</v>
      </c>
      <c r="L29" s="111">
        <v>4375053</v>
      </c>
      <c r="M29" s="111">
        <v>340105</v>
      </c>
      <c r="N29" s="113">
        <f t="shared" si="1"/>
        <v>3076373</v>
      </c>
      <c r="O29" s="5">
        <v>3076373</v>
      </c>
      <c r="P29" s="29">
        <f t="shared" si="20"/>
        <v>5267454</v>
      </c>
      <c r="Q29" s="5">
        <v>150354</v>
      </c>
      <c r="R29" s="5">
        <v>2158718</v>
      </c>
      <c r="S29" s="5">
        <v>1354856</v>
      </c>
      <c r="T29" s="111">
        <v>1603526</v>
      </c>
      <c r="U29" s="12">
        <f t="shared" si="2"/>
        <v>864083</v>
      </c>
      <c r="V29" s="5">
        <v>227112</v>
      </c>
      <c r="W29" s="5">
        <v>636971</v>
      </c>
      <c r="X29" s="12">
        <f t="shared" si="3"/>
        <v>3875342</v>
      </c>
      <c r="Y29" s="5">
        <v>1307110</v>
      </c>
      <c r="Z29" s="5">
        <v>302437</v>
      </c>
      <c r="AA29" s="5">
        <v>1093603</v>
      </c>
      <c r="AB29" s="111">
        <v>1172192</v>
      </c>
      <c r="AC29" s="12">
        <f t="shared" si="4"/>
        <v>12166983</v>
      </c>
      <c r="AD29" s="12">
        <f t="shared" si="5"/>
        <v>5967850</v>
      </c>
      <c r="AE29" s="16">
        <v>781207</v>
      </c>
      <c r="AF29" s="16">
        <v>719925</v>
      </c>
      <c r="AG29" s="16">
        <v>4466718</v>
      </c>
      <c r="AH29" s="12">
        <f t="shared" si="6"/>
        <v>3298737</v>
      </c>
      <c r="AI29" s="16">
        <v>490388</v>
      </c>
      <c r="AJ29" s="16">
        <v>445329</v>
      </c>
      <c r="AK29" s="16">
        <v>2363020</v>
      </c>
      <c r="AL29" s="98">
        <f t="shared" si="7"/>
        <v>2900396</v>
      </c>
      <c r="AM29" s="16">
        <v>626806</v>
      </c>
      <c r="AN29" s="16">
        <v>113285</v>
      </c>
      <c r="AO29" s="16">
        <v>2160305</v>
      </c>
      <c r="AP29" s="12">
        <f t="shared" si="8"/>
        <v>11586879</v>
      </c>
      <c r="AQ29" s="16">
        <v>297877</v>
      </c>
      <c r="AR29" s="99">
        <v>5421569</v>
      </c>
      <c r="AS29" s="100">
        <v>5867433</v>
      </c>
      <c r="AT29" s="114">
        <f t="shared" si="9"/>
        <v>87048183</v>
      </c>
      <c r="AU29" s="102"/>
      <c r="AV29" s="103">
        <f t="shared" si="10"/>
        <v>75461304</v>
      </c>
      <c r="AW29" s="12">
        <f t="shared" si="11"/>
        <v>377848</v>
      </c>
      <c r="AX29" s="111">
        <v>377848</v>
      </c>
      <c r="AY29" s="12">
        <f t="shared" si="21"/>
        <v>1478336</v>
      </c>
      <c r="AZ29" s="104">
        <v>129685</v>
      </c>
      <c r="BA29" s="104">
        <v>817282</v>
      </c>
      <c r="BB29" s="105">
        <v>531369</v>
      </c>
      <c r="BC29" s="12">
        <f t="shared" si="22"/>
        <v>70949</v>
      </c>
      <c r="BD29" s="104">
        <v>70949</v>
      </c>
      <c r="BE29" s="97">
        <f t="shared" si="23"/>
        <v>964078</v>
      </c>
      <c r="BF29" s="111">
        <v>38698</v>
      </c>
      <c r="BG29" s="115">
        <v>925380</v>
      </c>
      <c r="BH29" s="12">
        <f t="shared" si="12"/>
        <v>207629</v>
      </c>
      <c r="BI29" s="5">
        <v>73801</v>
      </c>
      <c r="BJ29" s="5">
        <v>133828</v>
      </c>
      <c r="BK29" s="12">
        <f t="shared" si="24"/>
        <v>4918046</v>
      </c>
      <c r="BL29" s="111">
        <v>945069</v>
      </c>
      <c r="BM29" s="111">
        <v>2315306</v>
      </c>
      <c r="BN29" s="111">
        <v>1657671</v>
      </c>
      <c r="BO29" s="12">
        <f t="shared" si="13"/>
        <v>3577337</v>
      </c>
      <c r="BP29" s="111">
        <v>1777883</v>
      </c>
      <c r="BQ29" s="111"/>
      <c r="BR29" s="5">
        <v>1005448</v>
      </c>
      <c r="BS29" s="116">
        <f t="shared" si="25"/>
        <v>794006</v>
      </c>
      <c r="BT29" s="111">
        <v>55419</v>
      </c>
      <c r="BU29" s="111">
        <v>9048</v>
      </c>
      <c r="BV29" s="117">
        <v>729539</v>
      </c>
      <c r="BW29" s="118">
        <f t="shared" si="14"/>
        <v>11594223</v>
      </c>
      <c r="BX29" s="114">
        <f t="shared" si="15"/>
        <v>98642406</v>
      </c>
      <c r="BY29" s="119"/>
      <c r="BZ29" s="17"/>
      <c r="CA29" s="114">
        <f t="shared" si="16"/>
        <v>98642406</v>
      </c>
      <c r="CB29" s="115">
        <v>0</v>
      </c>
      <c r="CC29" s="114">
        <f t="shared" si="17"/>
        <v>98642406</v>
      </c>
    </row>
    <row r="30" spans="1:81" ht="22.5" customHeight="1" thickBot="1">
      <c r="A30" s="69" t="s">
        <v>46</v>
      </c>
      <c r="B30" s="122">
        <f t="shared" si="0"/>
        <v>14390600</v>
      </c>
      <c r="C30" s="123">
        <v>14390600</v>
      </c>
      <c r="D30" s="18">
        <f t="shared" si="18"/>
        <v>50524621</v>
      </c>
      <c r="E30" s="124">
        <v>8683280</v>
      </c>
      <c r="F30" s="124">
        <v>10355117</v>
      </c>
      <c r="G30" s="124">
        <v>5917780</v>
      </c>
      <c r="H30" s="12">
        <f t="shared" si="19"/>
        <v>19282204</v>
      </c>
      <c r="I30" s="6">
        <v>10476001</v>
      </c>
      <c r="J30" s="6">
        <v>6611861</v>
      </c>
      <c r="K30" s="6">
        <v>2194342</v>
      </c>
      <c r="L30" s="123">
        <v>5922250</v>
      </c>
      <c r="M30" s="123">
        <v>363990</v>
      </c>
      <c r="N30" s="125">
        <f t="shared" si="1"/>
        <v>4215972</v>
      </c>
      <c r="O30" s="6">
        <v>4215972</v>
      </c>
      <c r="P30" s="29">
        <f t="shared" si="20"/>
        <v>8248284</v>
      </c>
      <c r="Q30" s="6">
        <v>195072</v>
      </c>
      <c r="R30" s="6">
        <v>3081696</v>
      </c>
      <c r="S30" s="6">
        <v>2649906</v>
      </c>
      <c r="T30" s="123">
        <v>2321610</v>
      </c>
      <c r="U30" s="18">
        <f t="shared" si="2"/>
        <v>895844</v>
      </c>
      <c r="V30" s="6">
        <v>250962</v>
      </c>
      <c r="W30" s="6">
        <v>644882</v>
      </c>
      <c r="X30" s="18">
        <f t="shared" si="3"/>
        <v>5805946</v>
      </c>
      <c r="Y30" s="6">
        <v>1766562</v>
      </c>
      <c r="Z30" s="6">
        <v>364407</v>
      </c>
      <c r="AA30" s="6">
        <v>1608770</v>
      </c>
      <c r="AB30" s="123">
        <v>2066207</v>
      </c>
      <c r="AC30" s="18">
        <f t="shared" si="4"/>
        <v>18804541</v>
      </c>
      <c r="AD30" s="18">
        <f t="shared" si="5"/>
        <v>9658650</v>
      </c>
      <c r="AE30" s="19">
        <v>1473121</v>
      </c>
      <c r="AF30" s="19">
        <v>1273713</v>
      </c>
      <c r="AG30" s="19">
        <v>6911816</v>
      </c>
      <c r="AH30" s="18">
        <f t="shared" si="6"/>
        <v>4938850</v>
      </c>
      <c r="AI30" s="19">
        <v>876796</v>
      </c>
      <c r="AJ30" s="19">
        <v>737974</v>
      </c>
      <c r="AK30" s="19">
        <v>3324080</v>
      </c>
      <c r="AL30" s="126">
        <f t="shared" si="7"/>
        <v>4207041</v>
      </c>
      <c r="AM30" s="19">
        <v>772177</v>
      </c>
      <c r="AN30" s="19">
        <v>247244</v>
      </c>
      <c r="AO30" s="19">
        <v>3187620</v>
      </c>
      <c r="AP30" s="18">
        <f t="shared" si="8"/>
        <v>16023119</v>
      </c>
      <c r="AQ30" s="19">
        <v>550916</v>
      </c>
      <c r="AR30" s="127">
        <v>6808642</v>
      </c>
      <c r="AS30" s="128">
        <v>8663561</v>
      </c>
      <c r="AT30" s="114">
        <f>B30+D30+N30+P30+U30+X30+AC30+AP30</f>
        <v>118908927</v>
      </c>
      <c r="AU30" s="102"/>
      <c r="AV30" s="126">
        <f t="shared" si="10"/>
        <v>102885808</v>
      </c>
      <c r="AW30" s="18">
        <f t="shared" si="11"/>
        <v>367706</v>
      </c>
      <c r="AX30" s="123">
        <v>367706</v>
      </c>
      <c r="AY30" s="18">
        <f t="shared" si="21"/>
        <v>1951297</v>
      </c>
      <c r="AZ30" s="129">
        <v>172293</v>
      </c>
      <c r="BA30" s="129">
        <v>867063</v>
      </c>
      <c r="BB30" s="130">
        <v>911941</v>
      </c>
      <c r="BC30" s="18">
        <f t="shared" si="22"/>
        <v>69432</v>
      </c>
      <c r="BD30" s="131">
        <v>69432</v>
      </c>
      <c r="BE30" s="97">
        <f t="shared" si="23"/>
        <v>1460540</v>
      </c>
      <c r="BF30" s="123">
        <v>56175</v>
      </c>
      <c r="BG30" s="132">
        <v>1404365</v>
      </c>
      <c r="BH30" s="18">
        <f t="shared" si="12"/>
        <v>184813</v>
      </c>
      <c r="BI30" s="6">
        <v>66802</v>
      </c>
      <c r="BJ30" s="6">
        <v>118011</v>
      </c>
      <c r="BK30" s="18">
        <f t="shared" si="24"/>
        <v>5842097</v>
      </c>
      <c r="BL30" s="123">
        <v>1382235</v>
      </c>
      <c r="BM30" s="123">
        <v>3266306</v>
      </c>
      <c r="BN30" s="123">
        <v>1193556</v>
      </c>
      <c r="BO30" s="18">
        <f t="shared" si="13"/>
        <v>6047028</v>
      </c>
      <c r="BP30" s="123">
        <v>3271082</v>
      </c>
      <c r="BQ30" s="123"/>
      <c r="BR30" s="6">
        <v>1776912</v>
      </c>
      <c r="BS30" s="133">
        <f t="shared" si="25"/>
        <v>999034</v>
      </c>
      <c r="BT30" s="123">
        <v>76024</v>
      </c>
      <c r="BU30" s="123">
        <v>24388</v>
      </c>
      <c r="BV30" s="134">
        <v>898622</v>
      </c>
      <c r="BW30" s="135">
        <f t="shared" si="14"/>
        <v>15922913</v>
      </c>
      <c r="BX30" s="136">
        <f t="shared" si="15"/>
        <v>134831840</v>
      </c>
      <c r="BY30" s="137"/>
      <c r="BZ30" s="20"/>
      <c r="CA30" s="136">
        <f t="shared" si="16"/>
        <v>134831840</v>
      </c>
      <c r="CB30" s="132">
        <v>0</v>
      </c>
      <c r="CC30" s="136">
        <f t="shared" si="17"/>
        <v>134831840</v>
      </c>
    </row>
    <row r="31" spans="1:81" ht="22.5" customHeight="1" thickBot="1" thickTop="1">
      <c r="A31" s="138" t="s">
        <v>47</v>
      </c>
      <c r="B31" s="24">
        <f aca="true" t="shared" si="26" ref="B31:M31">SUM(B8:B30)</f>
        <v>235552818</v>
      </c>
      <c r="C31" s="22">
        <f t="shared" si="26"/>
        <v>235552818</v>
      </c>
      <c r="D31" s="22">
        <f t="shared" si="26"/>
        <v>660772049</v>
      </c>
      <c r="E31" s="22">
        <f t="shared" si="26"/>
        <v>115198667</v>
      </c>
      <c r="F31" s="22">
        <f t="shared" si="26"/>
        <v>156131811</v>
      </c>
      <c r="G31" s="22">
        <f t="shared" si="26"/>
        <v>78110410</v>
      </c>
      <c r="H31" s="22">
        <f t="shared" si="26"/>
        <v>238054044</v>
      </c>
      <c r="I31" s="22">
        <f t="shared" si="26"/>
        <v>108179742</v>
      </c>
      <c r="J31" s="22">
        <f t="shared" si="26"/>
        <v>109044565</v>
      </c>
      <c r="K31" s="22">
        <f t="shared" si="26"/>
        <v>20829737</v>
      </c>
      <c r="L31" s="21">
        <f t="shared" si="26"/>
        <v>67130770</v>
      </c>
      <c r="M31" s="21">
        <f t="shared" si="26"/>
        <v>6146347</v>
      </c>
      <c r="N31" s="139">
        <f aca="true" t="shared" si="27" ref="N31:T31">SUM(N8:N30)</f>
        <v>63649642</v>
      </c>
      <c r="O31" s="140">
        <f t="shared" si="27"/>
        <v>63649642</v>
      </c>
      <c r="P31" s="22">
        <f t="shared" si="27"/>
        <v>111611812</v>
      </c>
      <c r="Q31" s="22">
        <f t="shared" si="27"/>
        <v>3184296</v>
      </c>
      <c r="R31" s="22">
        <f t="shared" si="27"/>
        <v>39697892</v>
      </c>
      <c r="S31" s="22">
        <f t="shared" si="27"/>
        <v>34742739</v>
      </c>
      <c r="T31" s="21">
        <f t="shared" si="27"/>
        <v>33986885</v>
      </c>
      <c r="U31" s="22">
        <f aca="true" t="shared" si="28" ref="U31:AB31">SUM(U8:U30)</f>
        <v>18248041</v>
      </c>
      <c r="V31" s="22">
        <f t="shared" si="28"/>
        <v>4631002</v>
      </c>
      <c r="W31" s="22">
        <f t="shared" si="28"/>
        <v>13617039</v>
      </c>
      <c r="X31" s="22">
        <f t="shared" si="28"/>
        <v>76181631</v>
      </c>
      <c r="Y31" s="22">
        <f t="shared" si="28"/>
        <v>27234161</v>
      </c>
      <c r="Z31" s="22">
        <f t="shared" si="28"/>
        <v>6574670</v>
      </c>
      <c r="AA31" s="22">
        <f t="shared" si="28"/>
        <v>20318180</v>
      </c>
      <c r="AB31" s="21">
        <f t="shared" si="28"/>
        <v>22054620</v>
      </c>
      <c r="AC31" s="22">
        <f>SUM(AC8:AC30)</f>
        <v>222393639</v>
      </c>
      <c r="AD31" s="22">
        <f>SUM(AD8:AD30)</f>
        <v>102950693</v>
      </c>
      <c r="AE31" s="22">
        <f>SUM(AE8:AE30)</f>
        <v>12797427</v>
      </c>
      <c r="AF31" s="22">
        <f>SUM(AF8:AF30)</f>
        <v>12364864</v>
      </c>
      <c r="AG31" s="22">
        <f>SUM(AG8:AG30)</f>
        <v>77788402</v>
      </c>
      <c r="AH31" s="22">
        <f aca="true" t="shared" si="29" ref="AH31:AT31">SUM(AH8:AH30)</f>
        <v>52647757</v>
      </c>
      <c r="AI31" s="22">
        <f t="shared" si="29"/>
        <v>7412131</v>
      </c>
      <c r="AJ31" s="22">
        <f t="shared" si="29"/>
        <v>6724470</v>
      </c>
      <c r="AK31" s="141">
        <f t="shared" si="29"/>
        <v>38511156</v>
      </c>
      <c r="AL31" s="22">
        <f t="shared" si="29"/>
        <v>66795189</v>
      </c>
      <c r="AM31" s="140">
        <f t="shared" si="29"/>
        <v>13224224</v>
      </c>
      <c r="AN31" s="140">
        <f t="shared" si="29"/>
        <v>7700387</v>
      </c>
      <c r="AO31" s="140">
        <f t="shared" si="29"/>
        <v>45870578</v>
      </c>
      <c r="AP31" s="21">
        <f t="shared" si="29"/>
        <v>221172478</v>
      </c>
      <c r="AQ31" s="21">
        <f t="shared" si="29"/>
        <v>13040620</v>
      </c>
      <c r="AR31" s="21">
        <f t="shared" si="29"/>
        <v>87128302</v>
      </c>
      <c r="AS31" s="24">
        <f t="shared" si="29"/>
        <v>121003556</v>
      </c>
      <c r="AT31" s="142">
        <f t="shared" si="29"/>
        <v>1609582110</v>
      </c>
      <c r="AU31" s="102"/>
      <c r="AV31" s="21">
        <f>SUM(AV8:AV30)</f>
        <v>1388409632</v>
      </c>
      <c r="AW31" s="22">
        <f aca="true" t="shared" si="30" ref="AW31:BD31">SUM(AW8:AW30)</f>
        <v>10965778</v>
      </c>
      <c r="AX31" s="22">
        <f t="shared" si="30"/>
        <v>10965778</v>
      </c>
      <c r="AY31" s="143">
        <f>SUM(AY8:AY30)</f>
        <v>29056720</v>
      </c>
      <c r="AZ31" s="22">
        <f>SUM(AZ8:AZ30)</f>
        <v>2921063</v>
      </c>
      <c r="BA31" s="22">
        <f>SUM(BA8:BA30)</f>
        <v>16412328</v>
      </c>
      <c r="BB31" s="22">
        <f>SUM(BB8:BB30)</f>
        <v>9723329</v>
      </c>
      <c r="BC31" s="22">
        <f t="shared" si="30"/>
        <v>2168327</v>
      </c>
      <c r="BD31" s="140">
        <f t="shared" si="30"/>
        <v>2168327</v>
      </c>
      <c r="BE31" s="144">
        <f aca="true" t="shared" si="31" ref="BE31:BJ31">SUM(BE8:BE30)</f>
        <v>20477742</v>
      </c>
      <c r="BF31" s="21">
        <f t="shared" si="31"/>
        <v>2138826</v>
      </c>
      <c r="BG31" s="145">
        <f t="shared" si="31"/>
        <v>18338916</v>
      </c>
      <c r="BH31" s="22">
        <f t="shared" si="31"/>
        <v>6668353</v>
      </c>
      <c r="BI31" s="22">
        <f t="shared" si="31"/>
        <v>2274103</v>
      </c>
      <c r="BJ31" s="22">
        <f t="shared" si="31"/>
        <v>4394250</v>
      </c>
      <c r="BK31" s="143">
        <f t="shared" si="24"/>
        <v>97405293</v>
      </c>
      <c r="BL31" s="22">
        <f>SUM(BL8:BL30)</f>
        <v>20938583</v>
      </c>
      <c r="BM31" s="22">
        <f>SUM(BM8:BM30)</f>
        <v>33178154</v>
      </c>
      <c r="BN31" s="21">
        <f>SUM(BN8:BN30)</f>
        <v>43288556</v>
      </c>
      <c r="BO31" s="22">
        <f aca="true" t="shared" si="32" ref="BO31:BW31">SUM(BO8:BO30)</f>
        <v>67972055</v>
      </c>
      <c r="BP31" s="22">
        <f t="shared" si="32"/>
        <v>31759498</v>
      </c>
      <c r="BQ31" s="22">
        <f t="shared" si="32"/>
        <v>0</v>
      </c>
      <c r="BR31" s="22">
        <f t="shared" si="32"/>
        <v>15699808</v>
      </c>
      <c r="BS31" s="24">
        <f t="shared" si="32"/>
        <v>20512749</v>
      </c>
      <c r="BT31" s="22">
        <f t="shared" si="32"/>
        <v>1105553</v>
      </c>
      <c r="BU31" s="22">
        <f t="shared" si="32"/>
        <v>603277</v>
      </c>
      <c r="BV31" s="24">
        <f t="shared" si="32"/>
        <v>18803919</v>
      </c>
      <c r="BW31" s="146">
        <f t="shared" si="32"/>
        <v>234714268</v>
      </c>
      <c r="BX31" s="142">
        <f aca="true" t="shared" si="33" ref="BX31:CC31">SUM(BX8:BX30)</f>
        <v>1844296378</v>
      </c>
      <c r="BY31" s="144">
        <f t="shared" si="33"/>
        <v>0</v>
      </c>
      <c r="BZ31" s="23">
        <f t="shared" si="33"/>
        <v>0</v>
      </c>
      <c r="CA31" s="142">
        <f t="shared" si="33"/>
        <v>1844296378</v>
      </c>
      <c r="CB31" s="144">
        <f t="shared" si="33"/>
        <v>0</v>
      </c>
      <c r="CC31" s="142">
        <f t="shared" si="33"/>
        <v>1844296378</v>
      </c>
    </row>
    <row r="32" ht="23.25" customHeight="1" thickTop="1"/>
    <row r="33" ht="17.25">
      <c r="BW33" s="147"/>
    </row>
  </sheetData>
  <printOptions/>
  <pageMargins left="0.5118110236220472" right="0.2362204724409449" top="1.1023622047244095" bottom="0.2362204724409449" header="0.7480314960629921" footer="0.1968503937007874"/>
  <pageSetup horizontalDpi="200" verticalDpi="200" orientation="landscape" paperSize="9" scale="80" r:id="rId1"/>
  <headerFooter alignWithMargins="0">
    <oddHeader xml:space="preserve">&amp;R </oddHeader>
  </headerFooter>
  <colBreaks count="8" manualBreakCount="8">
    <brk id="13" max="30" man="1"/>
    <brk id="20" max="30" man="1"/>
    <brk id="28" max="30" man="1"/>
    <brk id="41" max="30" man="1"/>
    <brk id="48" max="30" man="1"/>
    <brk id="56" max="30" man="1"/>
    <brk id="66" max="30" man="1"/>
    <brk id="7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総務局行政部</dc:creator>
  <cp:keywords/>
  <dc:description/>
  <cp:lastModifiedBy>takunori_nozue</cp:lastModifiedBy>
  <cp:lastPrinted>2010-08-04T23:58:18Z</cp:lastPrinted>
  <dcterms:created xsi:type="dcterms:W3CDTF">1998-04-09T04:20:05Z</dcterms:created>
  <dcterms:modified xsi:type="dcterms:W3CDTF">2010-08-04T23:58:19Z</dcterms:modified>
  <cp:category/>
  <cp:version/>
  <cp:contentType/>
  <cp:contentStatus/>
</cp:coreProperties>
</file>