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区別・費目別算定結果" sheetId="1" r:id="rId1"/>
  </sheets>
  <definedNames>
    <definedName name="_xlnm.Print_Titles" localSheetId="0">'区別・費目別算定結果'!$A:$A</definedName>
  </definedNames>
  <calcPr fullCalcOnLoad="1"/>
</workbook>
</file>

<file path=xl/sharedStrings.xml><?xml version="1.0" encoding="utf-8"?>
<sst xmlns="http://schemas.openxmlformats.org/spreadsheetml/2006/main" count="156" uniqueCount="123">
  <si>
    <t>平成19年度　都区財政調整　区別算定結果</t>
  </si>
  <si>
    <t>（単位：千円）</t>
  </si>
  <si>
    <t>№２</t>
  </si>
  <si>
    <t>№３</t>
  </si>
  <si>
    <t>№４</t>
  </si>
  <si>
    <t>№５</t>
  </si>
  <si>
    <t>№６</t>
  </si>
  <si>
    <t>№７</t>
  </si>
  <si>
    <t>№８</t>
  </si>
  <si>
    <t>基    準    財    政    需    要    額</t>
  </si>
  <si>
    <t xml:space="preserve">  基    準    財    政    需    要    額</t>
  </si>
  <si>
    <t>（参考）</t>
  </si>
  <si>
    <t>基    準    財    政    需    要    額</t>
  </si>
  <si>
    <t>再調整</t>
  </si>
  <si>
    <t>経      常      的      経      費</t>
  </si>
  <si>
    <t xml:space="preserve">    経      常      的      経      費</t>
  </si>
  <si>
    <t>その他諸費以外</t>
  </si>
  <si>
    <t>投      資      的      経      費</t>
  </si>
  <si>
    <t xml:space="preserve">    投      資      的      経      費</t>
  </si>
  <si>
    <t>投資的経費</t>
  </si>
  <si>
    <t>区　名</t>
  </si>
  <si>
    <t>議会総務費</t>
  </si>
  <si>
    <t>民生費</t>
  </si>
  <si>
    <t>衛生費</t>
  </si>
  <si>
    <t>清掃費</t>
  </si>
  <si>
    <t>経済労働費</t>
  </si>
  <si>
    <t>土  木  費</t>
  </si>
  <si>
    <t>教  育  費</t>
  </si>
  <si>
    <t>その他諸費</t>
  </si>
  <si>
    <t>経常的経費計</t>
  </si>
  <si>
    <t>議会総務費</t>
  </si>
  <si>
    <t>民  生  費</t>
  </si>
  <si>
    <t>衛  生  費</t>
  </si>
  <si>
    <t>土  木  費</t>
  </si>
  <si>
    <t>教  育  費</t>
  </si>
  <si>
    <t>単位費用分計</t>
  </si>
  <si>
    <t>退職手当</t>
  </si>
  <si>
    <t>財源対策経費</t>
  </si>
  <si>
    <t>合    計</t>
  </si>
  <si>
    <t>錯  誤  額</t>
  </si>
  <si>
    <t>総     計</t>
  </si>
  <si>
    <t>社会福祉費</t>
  </si>
  <si>
    <t>老人福祉費</t>
  </si>
  <si>
    <t>生活保護費</t>
  </si>
  <si>
    <t>児童福祉費</t>
  </si>
  <si>
    <t>国民健康保険</t>
  </si>
  <si>
    <t>衛生費</t>
  </si>
  <si>
    <t>清掃総務費</t>
  </si>
  <si>
    <t>収集作業費</t>
  </si>
  <si>
    <t>収集車両費</t>
  </si>
  <si>
    <t>処理処分費</t>
  </si>
  <si>
    <t>生活経済費</t>
  </si>
  <si>
    <t>産業経済費</t>
  </si>
  <si>
    <t>建築公害費</t>
  </si>
  <si>
    <t>都市整備費</t>
  </si>
  <si>
    <t>道路橋りょう費</t>
  </si>
  <si>
    <t>公  園  費</t>
  </si>
  <si>
    <t>小学校費</t>
  </si>
  <si>
    <t>中学校費</t>
  </si>
  <si>
    <t>その他の教育費</t>
  </si>
  <si>
    <t>公  債  費</t>
  </si>
  <si>
    <t>財  産  費</t>
  </si>
  <si>
    <t>その他行政費</t>
  </si>
  <si>
    <t>（算出資料との</t>
  </si>
  <si>
    <t>議会総務費</t>
  </si>
  <si>
    <t>社会福祉費</t>
  </si>
  <si>
    <t>処理処分費</t>
  </si>
  <si>
    <t>都市整備費</t>
  </si>
  <si>
    <t>道路橋りょう費</t>
  </si>
  <si>
    <t>小学校費</t>
  </si>
  <si>
    <t>中学校費</t>
  </si>
  <si>
    <t>投資的経費計</t>
  </si>
  <si>
    <t>(条例9条)</t>
  </si>
  <si>
    <t>(12年改正条例</t>
  </si>
  <si>
    <t>(条例16条)</t>
  </si>
  <si>
    <t>18歳未満人口</t>
  </si>
  <si>
    <t>区立保育所</t>
  </si>
  <si>
    <t>私立保育所</t>
  </si>
  <si>
    <t>事業助成費</t>
  </si>
  <si>
    <t>児  童  数</t>
  </si>
  <si>
    <t>学  級  数</t>
  </si>
  <si>
    <t>学  校  数</t>
  </si>
  <si>
    <t>生徒数</t>
  </si>
  <si>
    <t>学級数</t>
  </si>
  <si>
    <t>児童生徒数</t>
  </si>
  <si>
    <t>幼稚園数</t>
  </si>
  <si>
    <t>人口</t>
  </si>
  <si>
    <t>(A)</t>
  </si>
  <si>
    <t>突合不要）</t>
  </si>
  <si>
    <t>園児数</t>
  </si>
  <si>
    <t>(B)</t>
  </si>
  <si>
    <t>(A)+(B)=(C)</t>
  </si>
  <si>
    <t>(D)</t>
  </si>
  <si>
    <t>附則4項)  (E)</t>
  </si>
  <si>
    <t>(C)+(D)+(E)=(F)</t>
  </si>
  <si>
    <t>(C)+(D)=(E)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</si>
  <si>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</si>
  <si>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</si>
  <si>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</si>
  <si>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</si>
  <si>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</si>
  <si>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</si>
  <si>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</si>
  <si>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</si>
  <si>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</si>
  <si>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</si>
  <si>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</si>
  <si>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</si>
  <si>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</si>
  <si>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</si>
  <si>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</si>
  <si>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</si>
  <si>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</si>
  <si>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</si>
  <si>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</si>
  <si>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</si>
  <si>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</si>
  <si>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</si>
  <si>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</si>
  <si>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計</t>
  </si>
  <si>
    <t>19当初</t>
  </si>
  <si>
    <t>差引</t>
  </si>
  <si>
    <t>№９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</si>
</sst>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1"/>
      <color indexed="12"/>
      <name val=""/>
      <family val="1"/>
    </font>
    <font>
      <sz val="11"/>
      <color indexed="10"/>
      <name val="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  <font>
      <b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 style="thin"/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double">
        <color indexed="8"/>
      </left>
      <right style="double">
        <color indexed="8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centerContinuous" vertical="center"/>
      <protection/>
    </xf>
    <xf numFmtId="0" fontId="4" fillId="0" borderId="2" xfId="0" applyFont="1" applyFill="1" applyBorder="1" applyAlignment="1" applyProtection="1">
      <alignment horizontal="centerContinuous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horizontal="distributed" vertical="center"/>
      <protection/>
    </xf>
    <xf numFmtId="0" fontId="4" fillId="0" borderId="6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distributed" vertical="center"/>
      <protection/>
    </xf>
    <xf numFmtId="0" fontId="4" fillId="0" borderId="8" xfId="0" applyFont="1" applyFill="1" applyBorder="1" applyAlignment="1" applyProtection="1">
      <alignment horizontal="distributed" vertical="center"/>
      <protection/>
    </xf>
    <xf numFmtId="0" fontId="4" fillId="0" borderId="7" xfId="0" applyFont="1" applyFill="1" applyBorder="1" applyAlignment="1" applyProtection="1">
      <alignment vertical="center" wrapText="1"/>
      <protection/>
    </xf>
    <xf numFmtId="0" fontId="4" fillId="0" borderId="9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37" fontId="10" fillId="0" borderId="1" xfId="0" applyNumberFormat="1" applyFont="1" applyFill="1" applyBorder="1" applyAlignment="1" applyProtection="1">
      <alignment vertical="center"/>
      <protection/>
    </xf>
    <xf numFmtId="37" fontId="4" fillId="0" borderId="11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176" fontId="4" fillId="0" borderId="1" xfId="0" applyNumberFormat="1" applyFont="1" applyFill="1" applyBorder="1" applyAlignment="1" applyProtection="1">
      <alignment vertical="center"/>
      <protection/>
    </xf>
    <xf numFmtId="37" fontId="10" fillId="0" borderId="13" xfId="0" applyNumberFormat="1" applyFont="1" applyFill="1" applyBorder="1" applyAlignment="1" applyProtection="1">
      <alignment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6" fontId="4" fillId="0" borderId="14" xfId="0" applyNumberFormat="1" applyFont="1" applyFill="1" applyBorder="1" applyAlignment="1" applyProtection="1">
      <alignment vertical="center"/>
      <protection/>
    </xf>
    <xf numFmtId="176" fontId="4" fillId="0" borderId="15" xfId="0" applyNumberFormat="1" applyFont="1" applyFill="1" applyBorder="1" applyAlignment="1" applyProtection="1">
      <alignment vertical="center"/>
      <protection/>
    </xf>
    <xf numFmtId="37" fontId="10" fillId="0" borderId="5" xfId="0" applyNumberFormat="1" applyFont="1" applyFill="1" applyBorder="1" applyAlignment="1" applyProtection="1">
      <alignment vertical="center"/>
      <protection/>
    </xf>
    <xf numFmtId="37" fontId="4" fillId="0" borderId="16" xfId="0" applyNumberFormat="1" applyFont="1" applyFill="1" applyBorder="1" applyAlignment="1" applyProtection="1">
      <alignment vertical="center"/>
      <protection/>
    </xf>
    <xf numFmtId="37" fontId="4" fillId="0" borderId="17" xfId="0" applyNumberFormat="1" applyFont="1" applyFill="1" applyBorder="1" applyAlignment="1" applyProtection="1">
      <alignment vertical="center"/>
      <protection/>
    </xf>
    <xf numFmtId="176" fontId="4" fillId="0" borderId="5" xfId="0" applyNumberFormat="1" applyFont="1" applyFill="1" applyBorder="1" applyAlignment="1" applyProtection="1">
      <alignment vertical="center"/>
      <protection/>
    </xf>
    <xf numFmtId="37" fontId="10" fillId="0" borderId="18" xfId="0" applyNumberFormat="1" applyFont="1" applyFill="1" applyBorder="1" applyAlignment="1" applyProtection="1">
      <alignment vertical="center"/>
      <protection/>
    </xf>
    <xf numFmtId="37" fontId="10" fillId="0" borderId="19" xfId="0" applyNumberFormat="1" applyFont="1" applyFill="1" applyBorder="1" applyAlignment="1" applyProtection="1">
      <alignment vertical="center"/>
      <protection/>
    </xf>
    <xf numFmtId="37" fontId="10" fillId="0" borderId="20" xfId="0" applyNumberFormat="1" applyFont="1" applyFill="1" applyBorder="1" applyAlignment="1" applyProtection="1">
      <alignment vertical="center"/>
      <protection/>
    </xf>
    <xf numFmtId="176" fontId="10" fillId="0" borderId="19" xfId="0" applyNumberFormat="1" applyFont="1" applyFill="1" applyBorder="1" applyAlignment="1" applyProtection="1">
      <alignment vertical="center"/>
      <protection/>
    </xf>
    <xf numFmtId="38" fontId="4" fillId="0" borderId="21" xfId="16" applyFont="1" applyFill="1" applyBorder="1" applyAlignment="1">
      <alignment vertical="center"/>
    </xf>
    <xf numFmtId="38" fontId="4" fillId="0" borderId="22" xfId="16" applyFont="1" applyFill="1" applyBorder="1" applyAlignment="1">
      <alignment vertical="center"/>
    </xf>
    <xf numFmtId="0" fontId="0" fillId="0" borderId="0" xfId="0" applyFill="1" applyAlignment="1">
      <alignment vertical="center"/>
    </xf>
    <xf numFmtId="37" fontId="4" fillId="0" borderId="13" xfId="0" applyNumberFormat="1" applyFont="1" applyFill="1" applyBorder="1" applyAlignment="1" applyProtection="1">
      <alignment vertical="center"/>
      <protection/>
    </xf>
    <xf numFmtId="37" fontId="4" fillId="0" borderId="5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Continuous" vertical="center"/>
      <protection/>
    </xf>
    <xf numFmtId="37" fontId="5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Continuous" vertical="center"/>
      <protection/>
    </xf>
    <xf numFmtId="0" fontId="0" fillId="0" borderId="23" xfId="0" applyFill="1" applyBorder="1" applyAlignment="1">
      <alignment horizontal="centerContinuous" vertical="center"/>
    </xf>
    <xf numFmtId="0" fontId="0" fillId="0" borderId="24" xfId="0" applyFill="1" applyBorder="1" applyAlignment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  <protection/>
    </xf>
    <xf numFmtId="0" fontId="0" fillId="0" borderId="25" xfId="0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Continuous" vertical="center"/>
    </xf>
    <xf numFmtId="0" fontId="0" fillId="0" borderId="27" xfId="0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horizontal="centerContinuous" vertical="center"/>
      <protection/>
    </xf>
    <xf numFmtId="0" fontId="4" fillId="0" borderId="7" xfId="0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Continuous" vertical="center"/>
      <protection/>
    </xf>
    <xf numFmtId="0" fontId="0" fillId="0" borderId="29" xfId="0" applyFill="1" applyBorder="1" applyAlignment="1">
      <alignment horizontal="centerContinuous" vertical="center"/>
    </xf>
    <xf numFmtId="0" fontId="0" fillId="0" borderId="30" xfId="0" applyFill="1" applyBorder="1" applyAlignment="1">
      <alignment horizontal="centerContinuous" vertical="center"/>
    </xf>
    <xf numFmtId="0" fontId="0" fillId="0" borderId="31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centerContinuous" vertical="center"/>
    </xf>
    <xf numFmtId="0" fontId="7" fillId="0" borderId="33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35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38" xfId="0" applyFont="1" applyFill="1" applyBorder="1" applyAlignment="1" applyProtection="1">
      <alignment horizontal="distributed" vertical="center"/>
      <protection/>
    </xf>
    <xf numFmtId="0" fontId="4" fillId="0" borderId="5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vertical="center" wrapText="1"/>
      <protection/>
    </xf>
    <xf numFmtId="0" fontId="4" fillId="0" borderId="4" xfId="0" applyFont="1" applyFill="1" applyBorder="1" applyAlignment="1" applyProtection="1">
      <alignment horizontal="distributed"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0" fillId="0" borderId="21" xfId="0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horizontal="distributed" vertical="center"/>
      <protection/>
    </xf>
    <xf numFmtId="0" fontId="4" fillId="0" borderId="38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40" xfId="0" applyFont="1" applyFill="1" applyBorder="1" applyAlignment="1" applyProtection="1">
      <alignment horizontal="distributed" vertical="center"/>
      <protection/>
    </xf>
    <xf numFmtId="0" fontId="4" fillId="0" borderId="41" xfId="0" applyFont="1" applyFill="1" applyBorder="1" applyAlignment="1" applyProtection="1">
      <alignment horizontal="distributed" vertical="center"/>
      <protection/>
    </xf>
    <xf numFmtId="0" fontId="4" fillId="0" borderId="37" xfId="0" applyFont="1" applyFill="1" applyBorder="1" applyAlignment="1" applyProtection="1">
      <alignment horizontal="right" vertical="center"/>
      <protection/>
    </xf>
    <xf numFmtId="0" fontId="4" fillId="0" borderId="4" xfId="0" applyFont="1" applyFill="1" applyBorder="1" applyAlignment="1" applyProtection="1">
      <alignment horizontal="right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37" fontId="10" fillId="0" borderId="12" xfId="0" applyNumberFormat="1" applyFont="1" applyFill="1" applyBorder="1" applyAlignment="1" applyProtection="1">
      <alignment vertical="center"/>
      <protection/>
    </xf>
    <xf numFmtId="38" fontId="4" fillId="0" borderId="11" xfId="0" applyNumberFormat="1" applyFont="1" applyFill="1" applyBorder="1" applyAlignment="1" applyProtection="1">
      <alignment vertical="center"/>
      <protection/>
    </xf>
    <xf numFmtId="37" fontId="4" fillId="0" borderId="1" xfId="0" applyNumberFormat="1" applyFont="1" applyFill="1" applyBorder="1" applyAlignment="1" applyProtection="1">
      <alignment vertical="center"/>
      <protection/>
    </xf>
    <xf numFmtId="37" fontId="10" fillId="0" borderId="25" xfId="0" applyNumberFormat="1" applyFont="1" applyFill="1" applyBorder="1" applyAlignment="1" applyProtection="1">
      <alignment vertical="center"/>
      <protection/>
    </xf>
    <xf numFmtId="37" fontId="10" fillId="0" borderId="11" xfId="0" applyNumberFormat="1" applyFont="1" applyFill="1" applyBorder="1" applyAlignment="1" applyProtection="1">
      <alignment vertical="center"/>
      <protection/>
    </xf>
    <xf numFmtId="37" fontId="11" fillId="0" borderId="44" xfId="0" applyNumberFormat="1" applyFont="1" applyFill="1" applyBorder="1" applyAlignment="1" applyProtection="1">
      <alignment vertical="center"/>
      <protection/>
    </xf>
    <xf numFmtId="37" fontId="10" fillId="0" borderId="4" xfId="0" applyNumberFormat="1" applyFont="1" applyFill="1" applyBorder="1" applyAlignment="1" applyProtection="1">
      <alignment vertical="center"/>
      <protection/>
    </xf>
    <xf numFmtId="37" fontId="10" fillId="0" borderId="22" xfId="0" applyNumberFormat="1" applyFont="1" applyFill="1" applyBorder="1" applyAlignment="1" applyProtection="1">
      <alignment vertical="center"/>
      <protection/>
    </xf>
    <xf numFmtId="38" fontId="4" fillId="0" borderId="45" xfId="16" applyFont="1" applyFill="1" applyBorder="1" applyAlignment="1">
      <alignment vertical="center"/>
    </xf>
    <xf numFmtId="37" fontId="4" fillId="0" borderId="25" xfId="0" applyNumberFormat="1" applyFont="1" applyFill="1" applyBorder="1" applyAlignment="1" applyProtection="1">
      <alignment vertical="center"/>
      <protection/>
    </xf>
    <xf numFmtId="37" fontId="4" fillId="0" borderId="26" xfId="0" applyNumberFormat="1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37" fontId="10" fillId="0" borderId="15" xfId="0" applyNumberFormat="1" applyFont="1" applyFill="1" applyBorder="1" applyAlignment="1" applyProtection="1">
      <alignment vertical="center"/>
      <protection/>
    </xf>
    <xf numFmtId="37" fontId="4" fillId="0" borderId="46" xfId="0" applyNumberFormat="1" applyFont="1" applyFill="1" applyBorder="1" applyAlignment="1" applyProtection="1">
      <alignment vertical="center"/>
      <protection/>
    </xf>
    <xf numFmtId="38" fontId="4" fillId="0" borderId="46" xfId="0" applyNumberFormat="1" applyFont="1" applyFill="1" applyBorder="1" applyAlignment="1" applyProtection="1">
      <alignment vertical="center"/>
      <protection/>
    </xf>
    <xf numFmtId="37" fontId="10" fillId="0" borderId="6" xfId="0" applyNumberFormat="1" applyFont="1" applyFill="1" applyBorder="1" applyAlignment="1" applyProtection="1">
      <alignment vertical="center"/>
      <protection/>
    </xf>
    <xf numFmtId="37" fontId="11" fillId="0" borderId="47" xfId="0" applyNumberFormat="1" applyFont="1" applyFill="1" applyBorder="1" applyAlignment="1" applyProtection="1">
      <alignment vertical="center"/>
      <protection/>
    </xf>
    <xf numFmtId="37" fontId="4" fillId="0" borderId="6" xfId="0" applyNumberFormat="1" applyFont="1" applyFill="1" applyBorder="1" applyAlignment="1" applyProtection="1">
      <alignment vertical="center"/>
      <protection/>
    </xf>
    <xf numFmtId="37" fontId="10" fillId="0" borderId="46" xfId="0" applyNumberFormat="1" applyFont="1" applyFill="1" applyBorder="1" applyAlignment="1" applyProtection="1">
      <alignment vertical="center"/>
      <protection/>
    </xf>
    <xf numFmtId="37" fontId="4" fillId="0" borderId="15" xfId="0" applyNumberFormat="1" applyFont="1" applyFill="1" applyBorder="1" applyAlignment="1" applyProtection="1">
      <alignment vertical="center"/>
      <protection/>
    </xf>
    <xf numFmtId="37" fontId="11" fillId="0" borderId="48" xfId="0" applyNumberFormat="1" applyFont="1" applyFill="1" applyBorder="1" applyAlignment="1" applyProtection="1">
      <alignment vertical="center"/>
      <protection/>
    </xf>
    <xf numFmtId="37" fontId="4" fillId="0" borderId="35" xfId="0" applyNumberFormat="1" applyFont="1" applyFill="1" applyBorder="1" applyAlignment="1" applyProtection="1">
      <alignment vertical="center"/>
      <protection/>
    </xf>
    <xf numFmtId="37" fontId="4" fillId="0" borderId="21" xfId="0" applyNumberFormat="1" applyFont="1" applyFill="1" applyBorder="1" applyAlignment="1" applyProtection="1">
      <alignment vertical="center"/>
      <protection/>
    </xf>
    <xf numFmtId="37" fontId="4" fillId="0" borderId="49" xfId="0" applyNumberFormat="1" applyFont="1" applyFill="1" applyBorder="1" applyAlignment="1" applyProtection="1">
      <alignment vertical="center"/>
      <protection/>
    </xf>
    <xf numFmtId="37" fontId="10" fillId="0" borderId="10" xfId="0" applyNumberFormat="1" applyFont="1" applyFill="1" applyBorder="1" applyAlignment="1" applyProtection="1">
      <alignment vertical="center"/>
      <protection/>
    </xf>
    <xf numFmtId="37" fontId="4" fillId="0" borderId="27" xfId="0" applyNumberFormat="1" applyFont="1" applyFill="1" applyBorder="1" applyAlignment="1" applyProtection="1">
      <alignment vertical="center"/>
      <protection/>
    </xf>
    <xf numFmtId="38" fontId="4" fillId="0" borderId="27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16" xfId="0" applyNumberFormat="1" applyFont="1" applyFill="1" applyBorder="1" applyAlignment="1" applyProtection="1">
      <alignment vertical="center"/>
      <protection/>
    </xf>
    <xf numFmtId="38" fontId="4" fillId="0" borderId="50" xfId="16" applyFont="1" applyFill="1" applyBorder="1" applyAlignment="1">
      <alignment vertical="center"/>
    </xf>
    <xf numFmtId="38" fontId="4" fillId="0" borderId="51" xfId="16" applyFont="1" applyFill="1" applyBorder="1" applyAlignment="1">
      <alignment vertical="center"/>
    </xf>
    <xf numFmtId="38" fontId="4" fillId="0" borderId="16" xfId="16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10" fillId="0" borderId="27" xfId="0" applyNumberFormat="1" applyFont="1" applyFill="1" applyBorder="1" applyAlignment="1" applyProtection="1">
      <alignment vertical="center"/>
      <protection/>
    </xf>
    <xf numFmtId="37" fontId="4" fillId="0" borderId="10" xfId="0" applyNumberFormat="1" applyFont="1" applyFill="1" applyBorder="1" applyAlignment="1" applyProtection="1">
      <alignment vertical="center"/>
      <protection/>
    </xf>
    <xf numFmtId="37" fontId="11" fillId="0" borderId="52" xfId="0" applyNumberFormat="1" applyFont="1" applyFill="1" applyBorder="1" applyAlignment="1" applyProtection="1">
      <alignment vertical="center"/>
      <protection/>
    </xf>
    <xf numFmtId="37" fontId="11" fillId="0" borderId="37" xfId="0" applyNumberFormat="1" applyFont="1" applyFill="1" applyBorder="1" applyAlignment="1" applyProtection="1">
      <alignment vertical="center"/>
      <protection/>
    </xf>
    <xf numFmtId="37" fontId="4" fillId="0" borderId="4" xfId="0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distributed" vertical="center"/>
      <protection/>
    </xf>
    <xf numFmtId="37" fontId="10" fillId="0" borderId="53" xfId="0" applyNumberFormat="1" applyFont="1" applyFill="1" applyBorder="1" applyAlignment="1" applyProtection="1">
      <alignment vertical="center"/>
      <protection/>
    </xf>
    <xf numFmtId="37" fontId="10" fillId="0" borderId="54" xfId="0" applyNumberFormat="1" applyFont="1" applyFill="1" applyBorder="1" applyAlignment="1" applyProtection="1">
      <alignment vertical="center"/>
      <protection/>
    </xf>
    <xf numFmtId="37" fontId="10" fillId="0" borderId="55" xfId="0" applyNumberFormat="1" applyFont="1" applyFill="1" applyBorder="1" applyAlignment="1" applyProtection="1">
      <alignment vertical="center"/>
      <protection/>
    </xf>
    <xf numFmtId="37" fontId="11" fillId="0" borderId="56" xfId="0" applyNumberFormat="1" applyFont="1" applyFill="1" applyBorder="1" applyAlignment="1" applyProtection="1">
      <alignment vertical="center"/>
      <protection/>
    </xf>
    <xf numFmtId="37" fontId="10" fillId="0" borderId="57" xfId="0" applyNumberFormat="1" applyFont="1" applyFill="1" applyBorder="1" applyAlignment="1" applyProtection="1">
      <alignment vertical="center"/>
      <protection/>
    </xf>
    <xf numFmtId="37" fontId="10" fillId="0" borderId="58" xfId="0" applyNumberFormat="1" applyFont="1" applyFill="1" applyBorder="1" applyAlignment="1" applyProtection="1">
      <alignment vertical="center"/>
      <protection/>
    </xf>
    <xf numFmtId="37" fontId="11" fillId="0" borderId="59" xfId="0" applyNumberFormat="1" applyFont="1" applyFill="1" applyBorder="1" applyAlignment="1" applyProtection="1">
      <alignment vertical="center"/>
      <protection/>
    </xf>
    <xf numFmtId="38" fontId="4" fillId="0" borderId="21" xfId="16" applyFont="1" applyFill="1" applyBorder="1" applyAlignment="1">
      <alignment horizontal="center" vertical="center"/>
    </xf>
    <xf numFmtId="38" fontId="4" fillId="0" borderId="0" xfId="16" applyFont="1" applyFill="1" applyAlignment="1">
      <alignment vertical="center"/>
    </xf>
    <xf numFmtId="38" fontId="4" fillId="0" borderId="22" xfId="16" applyFont="1" applyFill="1" applyBorder="1" applyAlignment="1">
      <alignment horizontal="center" vertical="center"/>
    </xf>
    <xf numFmtId="177" fontId="4" fillId="0" borderId="22" xfId="16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3"/>
  <sheetViews>
    <sheetView tabSelected="1" zoomScale="75" zoomScaleNormal="75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O35" sqref="AO35"/>
    </sheetView>
  </sheetViews>
  <sheetFormatPr defaultColWidth="9.00390625" defaultRowHeight="13.5"/>
  <cols>
    <col min="1" max="1" width="8.25390625" style="37" customWidth="1"/>
    <col min="2" max="2" width="14.75390625" style="37" customWidth="1"/>
    <col min="3" max="3" width="13.50390625" style="37" customWidth="1"/>
    <col min="4" max="4" width="14.625" style="37" customWidth="1"/>
    <col min="5" max="12" width="13.375" style="37" customWidth="1"/>
    <col min="13" max="13" width="14.625" style="37" customWidth="1"/>
    <col min="14" max="14" width="13.375" style="37" customWidth="1"/>
    <col min="15" max="15" width="14.625" style="37" customWidth="1"/>
    <col min="16" max="19" width="13.375" style="37" customWidth="1"/>
    <col min="20" max="20" width="14.625" style="37" customWidth="1"/>
    <col min="21" max="22" width="13.375" style="37" customWidth="1"/>
    <col min="23" max="23" width="14.625" style="37" customWidth="1"/>
    <col min="24" max="27" width="13.375" style="37" customWidth="1"/>
    <col min="28" max="28" width="13.75390625" style="37" bestFit="1" customWidth="1"/>
    <col min="29" max="29" width="13.625" style="37" bestFit="1" customWidth="1"/>
    <col min="30" max="30" width="12.50390625" style="37" bestFit="1" customWidth="1"/>
    <col min="31" max="31" width="11.50390625" style="37" bestFit="1" customWidth="1"/>
    <col min="32" max="33" width="12.625" style="37" bestFit="1" customWidth="1"/>
    <col min="34" max="34" width="11.375" style="37" customWidth="1"/>
    <col min="35" max="35" width="11.625" style="37" bestFit="1" customWidth="1"/>
    <col min="36" max="36" width="12.625" style="37" bestFit="1" customWidth="1"/>
    <col min="37" max="37" width="12.50390625" style="37" bestFit="1" customWidth="1"/>
    <col min="38" max="39" width="11.50390625" style="37" customWidth="1"/>
    <col min="40" max="40" width="12.625" style="37" bestFit="1" customWidth="1"/>
    <col min="41" max="41" width="14.25390625" style="37" bestFit="1" customWidth="1"/>
    <col min="42" max="44" width="13.375" style="37" customWidth="1"/>
    <col min="45" max="45" width="18.25390625" style="37" customWidth="1"/>
    <col min="46" max="46" width="8.25390625" style="37" customWidth="1"/>
    <col min="47" max="47" width="15.875" style="37" customWidth="1"/>
    <col min="48" max="48" width="14.625" style="37" customWidth="1"/>
    <col min="49" max="49" width="13.375" style="37" customWidth="1"/>
    <col min="50" max="50" width="14.625" style="37" customWidth="1"/>
    <col min="51" max="53" width="13.375" style="37" customWidth="1"/>
    <col min="54" max="54" width="14.625" style="37" customWidth="1"/>
    <col min="55" max="55" width="13.375" style="37" customWidth="1"/>
    <col min="56" max="56" width="14.625" style="37" customWidth="1"/>
    <col min="57" max="58" width="13.25390625" style="37" customWidth="1"/>
    <col min="59" max="59" width="14.625" style="37" customWidth="1"/>
    <col min="60" max="61" width="13.375" style="37" customWidth="1"/>
    <col min="62" max="62" width="14.625" style="37" customWidth="1"/>
    <col min="63" max="65" width="13.375" style="37" customWidth="1"/>
    <col min="66" max="66" width="14.625" style="37" customWidth="1"/>
    <col min="67" max="67" width="13.375" style="37" customWidth="1"/>
    <col min="68" max="68" width="13.00390625" style="37" hidden="1" customWidth="1"/>
    <col min="69" max="73" width="13.375" style="37" customWidth="1"/>
    <col min="74" max="74" width="18.25390625" style="37" customWidth="1"/>
    <col min="75" max="75" width="20.00390625" style="37" customWidth="1"/>
    <col min="76" max="77" width="15.875" style="37" customWidth="1"/>
    <col min="78" max="78" width="16.875" style="37" customWidth="1"/>
    <col min="79" max="79" width="15.75390625" style="37" customWidth="1"/>
    <col min="80" max="80" width="20.00390625" style="37" customWidth="1"/>
    <col min="81" max="16384" width="9.00390625" style="37" customWidth="1"/>
  </cols>
  <sheetData>
    <row r="1" spans="2:80" ht="19.5" customHeight="1">
      <c r="B1" s="40" t="s">
        <v>0</v>
      </c>
      <c r="C1" s="2"/>
      <c r="D1" s="2"/>
      <c r="E1" s="3"/>
      <c r="F1" s="3"/>
      <c r="G1" s="3"/>
      <c r="H1" s="3"/>
      <c r="I1" s="3"/>
      <c r="J1" s="3"/>
      <c r="K1" s="3"/>
      <c r="L1" s="1" t="s">
        <v>1</v>
      </c>
      <c r="M1" s="2"/>
      <c r="N1" s="3"/>
      <c r="O1" s="3"/>
      <c r="P1" s="3"/>
      <c r="Q1" s="3"/>
      <c r="R1" s="3"/>
      <c r="S1" s="1" t="s">
        <v>1</v>
      </c>
      <c r="T1" s="2"/>
      <c r="U1" s="3"/>
      <c r="V1" s="3"/>
      <c r="W1" s="3"/>
      <c r="X1" s="3"/>
      <c r="Y1" s="3"/>
      <c r="Z1" s="3"/>
      <c r="AA1" s="1" t="s">
        <v>1</v>
      </c>
      <c r="AB1" s="2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1" t="s">
        <v>1</v>
      </c>
      <c r="AO1" s="2"/>
      <c r="AP1" s="3"/>
      <c r="AQ1" s="3"/>
      <c r="AR1" s="3"/>
      <c r="AS1" s="3"/>
      <c r="AT1" s="3"/>
      <c r="AU1" s="1" t="s">
        <v>1</v>
      </c>
      <c r="AV1" s="2"/>
      <c r="AW1" s="3"/>
      <c r="AX1" s="3"/>
      <c r="AY1" s="3"/>
      <c r="AZ1" s="3"/>
      <c r="BA1" s="3"/>
      <c r="BB1" s="3"/>
      <c r="BC1" s="1" t="s">
        <v>1</v>
      </c>
      <c r="BD1" s="2"/>
      <c r="BE1" s="3"/>
      <c r="BF1" s="3"/>
      <c r="BG1" s="2"/>
      <c r="BH1" s="3"/>
      <c r="BI1" s="3"/>
      <c r="BJ1" s="3"/>
      <c r="BK1" s="3"/>
      <c r="BL1" s="3"/>
      <c r="BM1" s="1" t="s">
        <v>1</v>
      </c>
      <c r="BN1" s="2"/>
      <c r="BO1" s="3"/>
      <c r="BP1" s="3"/>
      <c r="BQ1" s="3"/>
      <c r="BR1" s="3"/>
      <c r="BS1" s="3"/>
      <c r="BT1" s="3"/>
      <c r="BU1" s="3"/>
      <c r="BV1" s="1"/>
      <c r="BW1" s="2"/>
      <c r="BX1" s="3"/>
      <c r="BY1" s="3"/>
      <c r="BZ1" s="3"/>
      <c r="CA1" s="3"/>
      <c r="CB1" s="1" t="s">
        <v>1</v>
      </c>
    </row>
    <row r="2" spans="1:80" ht="19.5" customHeight="1">
      <c r="A2" s="41"/>
      <c r="B2" s="42"/>
      <c r="C2" s="5"/>
      <c r="D2" s="5"/>
      <c r="E2" s="6"/>
      <c r="F2" s="6"/>
      <c r="G2" s="6"/>
      <c r="H2" s="6"/>
      <c r="I2" s="6"/>
      <c r="J2" s="6"/>
      <c r="K2" s="6"/>
      <c r="L2" s="4" t="s">
        <v>2</v>
      </c>
      <c r="M2" s="5"/>
      <c r="N2" s="5"/>
      <c r="O2" s="5"/>
      <c r="P2" s="6"/>
      <c r="Q2" s="6"/>
      <c r="R2" s="6"/>
      <c r="S2" s="4" t="s">
        <v>3</v>
      </c>
      <c r="T2" s="5"/>
      <c r="U2" s="5"/>
      <c r="V2" s="5"/>
      <c r="W2" s="6"/>
      <c r="X2" s="6"/>
      <c r="Y2" s="6"/>
      <c r="Z2" s="6"/>
      <c r="AA2" s="4" t="s">
        <v>4</v>
      </c>
      <c r="AB2" s="5"/>
      <c r="AC2" s="5"/>
      <c r="AD2" s="6"/>
      <c r="AE2" s="6"/>
      <c r="AF2" s="6"/>
      <c r="AG2" s="6"/>
      <c r="AH2" s="6"/>
      <c r="AI2" s="6"/>
      <c r="AJ2" s="6"/>
      <c r="AK2" s="6"/>
      <c r="AL2" s="6"/>
      <c r="AM2" s="6"/>
      <c r="AN2" s="4" t="s">
        <v>5</v>
      </c>
      <c r="AO2" s="5"/>
      <c r="AP2" s="5"/>
      <c r="AQ2" s="5"/>
      <c r="AR2" s="6"/>
      <c r="AS2" s="4" t="s">
        <v>6</v>
      </c>
      <c r="AT2" s="4"/>
      <c r="AU2" s="43"/>
      <c r="AV2" s="5"/>
      <c r="AW2" s="5"/>
      <c r="AX2" s="5"/>
      <c r="AY2" s="6"/>
      <c r="AZ2" s="6"/>
      <c r="BA2" s="6"/>
      <c r="BB2" s="6"/>
      <c r="BC2" s="4" t="s">
        <v>7</v>
      </c>
      <c r="BD2" s="44"/>
      <c r="BE2" s="44"/>
      <c r="BF2" s="44"/>
      <c r="BG2" s="6"/>
      <c r="BH2" s="6"/>
      <c r="BI2" s="6"/>
      <c r="BJ2" s="6"/>
      <c r="BK2" s="6"/>
      <c r="BL2" s="6"/>
      <c r="BM2" s="4" t="s">
        <v>8</v>
      </c>
      <c r="BN2" s="5"/>
      <c r="BO2" s="5"/>
      <c r="BP2" s="6"/>
      <c r="BQ2" s="6"/>
      <c r="BR2" s="6"/>
      <c r="BS2" s="6"/>
      <c r="BT2" s="6"/>
      <c r="BU2" s="6"/>
      <c r="BV2" s="4"/>
      <c r="BW2" s="5"/>
      <c r="BX2" s="5"/>
      <c r="BY2" s="6"/>
      <c r="BZ2" s="6"/>
      <c r="CA2" s="6"/>
      <c r="CB2" s="4" t="s">
        <v>122</v>
      </c>
    </row>
    <row r="3" spans="1:80" ht="22.5" customHeight="1" thickBot="1">
      <c r="A3" s="45"/>
      <c r="B3" s="46" t="s">
        <v>9</v>
      </c>
      <c r="C3" s="47"/>
      <c r="D3" s="47"/>
      <c r="E3" s="47"/>
      <c r="F3" s="47"/>
      <c r="G3" s="47"/>
      <c r="H3" s="47"/>
      <c r="I3" s="47"/>
      <c r="J3" s="47"/>
      <c r="K3" s="47"/>
      <c r="L3" s="48"/>
      <c r="M3" s="49" t="s">
        <v>10</v>
      </c>
      <c r="N3" s="50"/>
      <c r="O3" s="50"/>
      <c r="P3" s="50"/>
      <c r="Q3" s="50"/>
      <c r="R3" s="50"/>
      <c r="S3" s="51"/>
      <c r="T3" s="7" t="s">
        <v>9</v>
      </c>
      <c r="U3" s="50"/>
      <c r="V3" s="50"/>
      <c r="W3" s="50"/>
      <c r="X3" s="50"/>
      <c r="Y3" s="50"/>
      <c r="Z3" s="50"/>
      <c r="AA3" s="51"/>
      <c r="AB3" s="7" t="s">
        <v>10</v>
      </c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1"/>
      <c r="AO3" s="7" t="s">
        <v>10</v>
      </c>
      <c r="AP3" s="50"/>
      <c r="AQ3" s="50"/>
      <c r="AR3" s="50"/>
      <c r="AS3" s="51"/>
      <c r="AT3" s="52"/>
      <c r="AU3" s="53" t="s">
        <v>11</v>
      </c>
      <c r="AV3" s="7" t="s">
        <v>12</v>
      </c>
      <c r="AW3" s="50"/>
      <c r="AX3" s="50"/>
      <c r="AY3" s="50"/>
      <c r="AZ3" s="50"/>
      <c r="BA3" s="50"/>
      <c r="BB3" s="50"/>
      <c r="BC3" s="51"/>
      <c r="BD3" s="54" t="s">
        <v>10</v>
      </c>
      <c r="BE3" s="47"/>
      <c r="BF3" s="47"/>
      <c r="BG3" s="47"/>
      <c r="BH3" s="47"/>
      <c r="BI3" s="47"/>
      <c r="BJ3" s="47"/>
      <c r="BK3" s="47"/>
      <c r="BL3" s="47"/>
      <c r="BM3" s="48"/>
      <c r="BN3" s="49" t="s">
        <v>10</v>
      </c>
      <c r="BO3" s="50"/>
      <c r="BP3" s="50"/>
      <c r="BQ3" s="50"/>
      <c r="BR3" s="50"/>
      <c r="BS3" s="50"/>
      <c r="BT3" s="50"/>
      <c r="BU3" s="50"/>
      <c r="BV3" s="51"/>
      <c r="BW3" s="55"/>
      <c r="BX3" s="50"/>
      <c r="BY3" s="50"/>
      <c r="BZ3" s="56"/>
      <c r="CA3" s="50"/>
      <c r="CB3" s="57"/>
    </row>
    <row r="4" spans="1:80" ht="22.5" customHeight="1" thickBot="1" thickTop="1">
      <c r="A4" s="58" t="s">
        <v>13</v>
      </c>
      <c r="B4" s="46" t="s">
        <v>14</v>
      </c>
      <c r="C4" s="47"/>
      <c r="D4" s="47"/>
      <c r="E4" s="47"/>
      <c r="F4" s="47"/>
      <c r="G4" s="47"/>
      <c r="H4" s="47"/>
      <c r="I4" s="47"/>
      <c r="J4" s="47"/>
      <c r="K4" s="47"/>
      <c r="L4" s="48"/>
      <c r="M4" s="59" t="s">
        <v>15</v>
      </c>
      <c r="N4" s="60"/>
      <c r="O4" s="60"/>
      <c r="P4" s="60"/>
      <c r="Q4" s="60"/>
      <c r="R4" s="60"/>
      <c r="S4" s="61"/>
      <c r="T4" s="8" t="s">
        <v>14</v>
      </c>
      <c r="U4" s="60"/>
      <c r="V4" s="60"/>
      <c r="W4" s="60"/>
      <c r="X4" s="60"/>
      <c r="Y4" s="60"/>
      <c r="Z4" s="60"/>
      <c r="AA4" s="61"/>
      <c r="AB4" s="8" t="s">
        <v>15</v>
      </c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1"/>
      <c r="AO4" s="8" t="s">
        <v>15</v>
      </c>
      <c r="AP4" s="60"/>
      <c r="AQ4" s="60"/>
      <c r="AR4" s="60"/>
      <c r="AS4" s="62"/>
      <c r="AT4" s="63"/>
      <c r="AU4" s="64" t="s">
        <v>16</v>
      </c>
      <c r="AV4" s="8" t="s">
        <v>17</v>
      </c>
      <c r="AW4" s="60"/>
      <c r="AX4" s="60"/>
      <c r="AY4" s="60"/>
      <c r="AZ4" s="60"/>
      <c r="BA4" s="60"/>
      <c r="BB4" s="60"/>
      <c r="BC4" s="61"/>
      <c r="BD4" s="54" t="s">
        <v>18</v>
      </c>
      <c r="BE4" s="47"/>
      <c r="BF4" s="47"/>
      <c r="BG4" s="47"/>
      <c r="BH4" s="47"/>
      <c r="BI4" s="47"/>
      <c r="BJ4" s="47"/>
      <c r="BK4" s="47"/>
      <c r="BL4" s="47"/>
      <c r="BM4" s="48"/>
      <c r="BN4" s="59" t="s">
        <v>18</v>
      </c>
      <c r="BO4" s="60"/>
      <c r="BP4" s="60"/>
      <c r="BQ4" s="60"/>
      <c r="BR4" s="60"/>
      <c r="BS4" s="60"/>
      <c r="BT4" s="60"/>
      <c r="BU4" s="60"/>
      <c r="BV4" s="65"/>
      <c r="BW4" s="66"/>
      <c r="BX4" s="6"/>
      <c r="BY4" s="9" t="s">
        <v>19</v>
      </c>
      <c r="BZ4" s="67"/>
      <c r="CA4" s="6"/>
      <c r="CB4" s="67"/>
    </row>
    <row r="5" spans="1:80" ht="22.5" customHeight="1" thickTop="1">
      <c r="A5" s="64" t="s">
        <v>20</v>
      </c>
      <c r="B5" s="68" t="s">
        <v>21</v>
      </c>
      <c r="C5" s="6"/>
      <c r="D5" s="11" t="s">
        <v>22</v>
      </c>
      <c r="E5" s="12"/>
      <c r="F5" s="12"/>
      <c r="G5" s="12"/>
      <c r="H5" s="12"/>
      <c r="I5" s="12"/>
      <c r="J5" s="12"/>
      <c r="K5" s="12"/>
      <c r="L5" s="10"/>
      <c r="M5" s="68" t="s">
        <v>23</v>
      </c>
      <c r="N5" s="69"/>
      <c r="O5" s="11" t="s">
        <v>24</v>
      </c>
      <c r="P5" s="12"/>
      <c r="Q5" s="12"/>
      <c r="R5" s="12"/>
      <c r="S5" s="69"/>
      <c r="T5" s="11" t="s">
        <v>25</v>
      </c>
      <c r="U5" s="12"/>
      <c r="V5" s="12"/>
      <c r="W5" s="11" t="s">
        <v>26</v>
      </c>
      <c r="X5" s="12"/>
      <c r="Y5" s="12"/>
      <c r="Z5" s="12"/>
      <c r="AA5" s="69"/>
      <c r="AB5" s="11" t="s">
        <v>27</v>
      </c>
      <c r="AC5" s="12"/>
      <c r="AD5" s="12"/>
      <c r="AE5" s="12"/>
      <c r="AF5" s="12"/>
      <c r="AG5" s="12"/>
      <c r="AH5" s="12"/>
      <c r="AI5" s="12"/>
      <c r="AJ5" s="12"/>
      <c r="AK5" s="6"/>
      <c r="AL5" s="6"/>
      <c r="AM5" s="6"/>
      <c r="AN5" s="10"/>
      <c r="AO5" s="11" t="s">
        <v>28</v>
      </c>
      <c r="AP5" s="12"/>
      <c r="AQ5" s="12"/>
      <c r="AR5" s="12"/>
      <c r="AS5" s="67"/>
      <c r="AT5" s="10"/>
      <c r="AU5" s="64" t="s">
        <v>29</v>
      </c>
      <c r="AV5" s="11" t="s">
        <v>30</v>
      </c>
      <c r="AW5" s="12"/>
      <c r="AX5" s="11" t="s">
        <v>31</v>
      </c>
      <c r="AY5" s="12"/>
      <c r="AZ5" s="12"/>
      <c r="BA5" s="12"/>
      <c r="BB5" s="11" t="s">
        <v>32</v>
      </c>
      <c r="BC5" s="69"/>
      <c r="BD5" s="68" t="s">
        <v>24</v>
      </c>
      <c r="BE5" s="6"/>
      <c r="BF5" s="70"/>
      <c r="BG5" s="11" t="s">
        <v>25</v>
      </c>
      <c r="BH5" s="12"/>
      <c r="BI5" s="12"/>
      <c r="BJ5" s="11" t="s">
        <v>33</v>
      </c>
      <c r="BK5" s="12"/>
      <c r="BL5" s="12"/>
      <c r="BM5" s="10"/>
      <c r="BN5" s="11" t="s">
        <v>34</v>
      </c>
      <c r="BO5" s="12"/>
      <c r="BP5" s="12"/>
      <c r="BQ5" s="12"/>
      <c r="BR5" s="6"/>
      <c r="BS5" s="6"/>
      <c r="BT5" s="6"/>
      <c r="BU5" s="6"/>
      <c r="BV5" s="67"/>
      <c r="BW5" s="71" t="s">
        <v>35</v>
      </c>
      <c r="BX5" s="68" t="s">
        <v>36</v>
      </c>
      <c r="BY5" s="72" t="s">
        <v>37</v>
      </c>
      <c r="BZ5" s="71" t="s">
        <v>38</v>
      </c>
      <c r="CA5" s="73" t="s">
        <v>39</v>
      </c>
      <c r="CB5" s="71" t="s">
        <v>40</v>
      </c>
    </row>
    <row r="6" spans="1:80" ht="22.5" customHeight="1">
      <c r="A6" s="52"/>
      <c r="B6" s="6"/>
      <c r="C6" s="74" t="s">
        <v>21</v>
      </c>
      <c r="D6" s="13"/>
      <c r="E6" s="11" t="s">
        <v>41</v>
      </c>
      <c r="F6" s="11" t="s">
        <v>42</v>
      </c>
      <c r="G6" s="11" t="s">
        <v>43</v>
      </c>
      <c r="H6" s="11" t="s">
        <v>44</v>
      </c>
      <c r="I6" s="12"/>
      <c r="J6" s="12"/>
      <c r="K6" s="12"/>
      <c r="L6" s="74" t="s">
        <v>45</v>
      </c>
      <c r="M6" s="6"/>
      <c r="N6" s="75" t="s">
        <v>46</v>
      </c>
      <c r="O6" s="6"/>
      <c r="P6" s="11" t="s">
        <v>47</v>
      </c>
      <c r="Q6" s="11" t="s">
        <v>48</v>
      </c>
      <c r="R6" s="11" t="s">
        <v>49</v>
      </c>
      <c r="S6" s="75" t="s">
        <v>50</v>
      </c>
      <c r="T6" s="13"/>
      <c r="U6" s="11" t="s">
        <v>51</v>
      </c>
      <c r="V6" s="11" t="s">
        <v>52</v>
      </c>
      <c r="W6" s="13"/>
      <c r="X6" s="11" t="s">
        <v>53</v>
      </c>
      <c r="Y6" s="11" t="s">
        <v>54</v>
      </c>
      <c r="Z6" s="76" t="s">
        <v>55</v>
      </c>
      <c r="AA6" s="75" t="s">
        <v>56</v>
      </c>
      <c r="AB6" s="13"/>
      <c r="AC6" s="11" t="s">
        <v>57</v>
      </c>
      <c r="AD6" s="12"/>
      <c r="AE6" s="12"/>
      <c r="AF6" s="12"/>
      <c r="AG6" s="11" t="s">
        <v>58</v>
      </c>
      <c r="AH6" s="12"/>
      <c r="AI6" s="12"/>
      <c r="AJ6" s="12"/>
      <c r="AK6" s="77" t="s">
        <v>59</v>
      </c>
      <c r="AL6" s="14"/>
      <c r="AM6" s="14"/>
      <c r="AN6" s="15"/>
      <c r="AO6" s="13"/>
      <c r="AP6" s="11" t="s">
        <v>60</v>
      </c>
      <c r="AQ6" s="11" t="s">
        <v>61</v>
      </c>
      <c r="AR6" s="11" t="s">
        <v>62</v>
      </c>
      <c r="AS6" s="71" t="s">
        <v>29</v>
      </c>
      <c r="AT6" s="78"/>
      <c r="AU6" s="79" t="s">
        <v>63</v>
      </c>
      <c r="AV6" s="13"/>
      <c r="AW6" s="11" t="s">
        <v>64</v>
      </c>
      <c r="AX6" s="13"/>
      <c r="AY6" s="11" t="s">
        <v>65</v>
      </c>
      <c r="AZ6" s="11" t="s">
        <v>42</v>
      </c>
      <c r="BA6" s="11" t="s">
        <v>44</v>
      </c>
      <c r="BB6" s="13"/>
      <c r="BC6" s="75" t="s">
        <v>32</v>
      </c>
      <c r="BD6" s="6"/>
      <c r="BE6" s="74" t="s">
        <v>48</v>
      </c>
      <c r="BF6" s="80" t="s">
        <v>66</v>
      </c>
      <c r="BG6" s="13"/>
      <c r="BH6" s="11" t="s">
        <v>51</v>
      </c>
      <c r="BI6" s="11" t="s">
        <v>52</v>
      </c>
      <c r="BJ6" s="13"/>
      <c r="BK6" s="11" t="s">
        <v>67</v>
      </c>
      <c r="BL6" s="76" t="s">
        <v>68</v>
      </c>
      <c r="BM6" s="74" t="s">
        <v>56</v>
      </c>
      <c r="BN6" s="13"/>
      <c r="BO6" s="11" t="s">
        <v>69</v>
      </c>
      <c r="BP6" s="12"/>
      <c r="BQ6" s="11" t="s">
        <v>70</v>
      </c>
      <c r="BR6" s="81" t="s">
        <v>59</v>
      </c>
      <c r="BS6" s="16"/>
      <c r="BT6" s="14"/>
      <c r="BU6" s="14"/>
      <c r="BV6" s="71" t="s">
        <v>71</v>
      </c>
      <c r="BW6" s="71"/>
      <c r="BX6" s="73" t="s">
        <v>72</v>
      </c>
      <c r="BY6" s="17" t="s">
        <v>73</v>
      </c>
      <c r="BZ6" s="82"/>
      <c r="CA6" s="73" t="s">
        <v>74</v>
      </c>
      <c r="CB6" s="82"/>
    </row>
    <row r="7" spans="1:80" ht="22.5" customHeight="1">
      <c r="A7" s="83"/>
      <c r="B7" s="6"/>
      <c r="C7" s="84"/>
      <c r="D7" s="13"/>
      <c r="E7" s="13"/>
      <c r="F7" s="13"/>
      <c r="G7" s="13"/>
      <c r="H7" s="13"/>
      <c r="I7" s="11" t="s">
        <v>75</v>
      </c>
      <c r="J7" s="11" t="s">
        <v>76</v>
      </c>
      <c r="K7" s="11" t="s">
        <v>77</v>
      </c>
      <c r="L7" s="85" t="s">
        <v>78</v>
      </c>
      <c r="M7" s="6"/>
      <c r="N7" s="86"/>
      <c r="O7" s="6"/>
      <c r="P7" s="13"/>
      <c r="Q7" s="13"/>
      <c r="R7" s="13"/>
      <c r="S7" s="86"/>
      <c r="T7" s="13"/>
      <c r="U7" s="13"/>
      <c r="V7" s="13"/>
      <c r="W7" s="13"/>
      <c r="X7" s="13"/>
      <c r="Y7" s="13"/>
      <c r="Z7" s="13"/>
      <c r="AA7" s="86"/>
      <c r="AB7" s="13"/>
      <c r="AC7" s="13"/>
      <c r="AD7" s="11" t="s">
        <v>79</v>
      </c>
      <c r="AE7" s="11" t="s">
        <v>80</v>
      </c>
      <c r="AF7" s="11" t="s">
        <v>81</v>
      </c>
      <c r="AG7" s="13"/>
      <c r="AH7" s="11" t="s">
        <v>82</v>
      </c>
      <c r="AI7" s="11" t="s">
        <v>83</v>
      </c>
      <c r="AJ7" s="11" t="s">
        <v>81</v>
      </c>
      <c r="AK7" s="87"/>
      <c r="AL7" s="88" t="s">
        <v>84</v>
      </c>
      <c r="AM7" s="89" t="s">
        <v>85</v>
      </c>
      <c r="AN7" s="90" t="s">
        <v>86</v>
      </c>
      <c r="AO7" s="13"/>
      <c r="AP7" s="13"/>
      <c r="AQ7" s="13"/>
      <c r="AR7" s="13"/>
      <c r="AS7" s="91" t="s">
        <v>87</v>
      </c>
      <c r="AT7" s="92"/>
      <c r="AU7" s="93" t="s">
        <v>88</v>
      </c>
      <c r="AV7" s="13"/>
      <c r="AW7" s="13"/>
      <c r="AX7" s="13"/>
      <c r="AY7" s="13"/>
      <c r="AZ7" s="13"/>
      <c r="BA7" s="13"/>
      <c r="BB7" s="13"/>
      <c r="BC7" s="86"/>
      <c r="BD7" s="6"/>
      <c r="BE7" s="84"/>
      <c r="BF7" s="10"/>
      <c r="BG7" s="13"/>
      <c r="BH7" s="13"/>
      <c r="BI7" s="13"/>
      <c r="BJ7" s="13"/>
      <c r="BK7" s="13"/>
      <c r="BL7" s="13"/>
      <c r="BM7" s="84"/>
      <c r="BN7" s="13"/>
      <c r="BO7" s="13"/>
      <c r="BP7" s="11" t="s">
        <v>81</v>
      </c>
      <c r="BQ7" s="13"/>
      <c r="BR7" s="18"/>
      <c r="BS7" s="88" t="s">
        <v>84</v>
      </c>
      <c r="BT7" s="74" t="s">
        <v>89</v>
      </c>
      <c r="BU7" s="14" t="s">
        <v>86</v>
      </c>
      <c r="BV7" s="91" t="s">
        <v>90</v>
      </c>
      <c r="BW7" s="91" t="s">
        <v>91</v>
      </c>
      <c r="BX7" s="4" t="s">
        <v>92</v>
      </c>
      <c r="BY7" s="94" t="s">
        <v>93</v>
      </c>
      <c r="BZ7" s="95" t="s">
        <v>94</v>
      </c>
      <c r="CA7" s="4" t="s">
        <v>92</v>
      </c>
      <c r="CB7" s="91" t="s">
        <v>95</v>
      </c>
    </row>
    <row r="8" spans="1:80" ht="22.5" customHeight="1">
      <c r="A8" s="96" t="s">
        <v>96</v>
      </c>
      <c r="B8" s="97">
        <f aca="true" t="shared" si="0" ref="B8:B30">C8</f>
        <v>5120928</v>
      </c>
      <c r="C8" s="20">
        <v>5120928</v>
      </c>
      <c r="D8" s="19">
        <f aca="true" t="shared" si="1" ref="D8:D30">SUM(E8:H8)+L8</f>
        <v>4327522</v>
      </c>
      <c r="E8" s="98">
        <v>1171145</v>
      </c>
      <c r="F8" s="98">
        <v>1053938</v>
      </c>
      <c r="G8" s="98">
        <v>179876</v>
      </c>
      <c r="H8" s="19">
        <f>SUM(I8:K8)</f>
        <v>1762529</v>
      </c>
      <c r="I8" s="99">
        <v>850308</v>
      </c>
      <c r="J8" s="99">
        <v>873466</v>
      </c>
      <c r="K8" s="99">
        <v>38755</v>
      </c>
      <c r="L8" s="20">
        <v>160034</v>
      </c>
      <c r="M8" s="100">
        <f aca="true" t="shared" si="2" ref="M8:M30">N8</f>
        <v>1143606</v>
      </c>
      <c r="N8" s="99">
        <v>1143606</v>
      </c>
      <c r="O8" s="19">
        <f>SUM(P8:S8)</f>
        <v>1121805</v>
      </c>
      <c r="P8" s="99">
        <v>74555</v>
      </c>
      <c r="Q8" s="99">
        <v>158103</v>
      </c>
      <c r="R8" s="99">
        <v>449413</v>
      </c>
      <c r="S8" s="20">
        <v>439734</v>
      </c>
      <c r="T8" s="19">
        <f aca="true" t="shared" si="3" ref="T8:T30">SUM(U8:V8)</f>
        <v>647925</v>
      </c>
      <c r="U8" s="99">
        <v>138618</v>
      </c>
      <c r="V8" s="99">
        <v>509307</v>
      </c>
      <c r="W8" s="19">
        <f aca="true" t="shared" si="4" ref="W8:W30">SUM(X8:AA8)</f>
        <v>1506677</v>
      </c>
      <c r="X8" s="99">
        <v>509465</v>
      </c>
      <c r="Y8" s="99">
        <v>198461</v>
      </c>
      <c r="Z8" s="99">
        <v>471157</v>
      </c>
      <c r="AA8" s="20">
        <v>327594</v>
      </c>
      <c r="AB8" s="19">
        <f aca="true" t="shared" si="5" ref="AB8:AB30">AC8+AG8+AK8</f>
        <v>2944749</v>
      </c>
      <c r="AC8" s="19">
        <f aca="true" t="shared" si="6" ref="AC8:AC30">SUM(AD8:AF8)</f>
        <v>818120</v>
      </c>
      <c r="AD8" s="20">
        <v>65209</v>
      </c>
      <c r="AE8" s="20">
        <v>103428</v>
      </c>
      <c r="AF8" s="20">
        <v>649483</v>
      </c>
      <c r="AG8" s="19">
        <f aca="true" t="shared" si="7" ref="AG8:AG30">SUM(AH8:AJ8)</f>
        <v>410321</v>
      </c>
      <c r="AH8" s="20">
        <v>28089</v>
      </c>
      <c r="AI8" s="20">
        <v>49675</v>
      </c>
      <c r="AJ8" s="20">
        <v>332557</v>
      </c>
      <c r="AK8" s="101">
        <f aca="true" t="shared" si="8" ref="AK8:AK30">SUM(AL8:AN8)</f>
        <v>1716308</v>
      </c>
      <c r="AL8" s="20">
        <v>474725</v>
      </c>
      <c r="AM8" s="20">
        <v>346132</v>
      </c>
      <c r="AN8" s="20">
        <v>895451</v>
      </c>
      <c r="AO8" s="19">
        <f aca="true" t="shared" si="9" ref="AO8:AO30">SUM(AP8:AR8)</f>
        <v>3759067</v>
      </c>
      <c r="AP8" s="20">
        <v>0</v>
      </c>
      <c r="AQ8" s="20">
        <v>1740804</v>
      </c>
      <c r="AR8" s="21">
        <v>2018263</v>
      </c>
      <c r="AS8" s="102">
        <f aca="true" t="shared" si="10" ref="AS8:AS29">B8+D8+M8+O8+T8+W8+AB8+AO8</f>
        <v>20572279</v>
      </c>
      <c r="AT8" s="103"/>
      <c r="AU8" s="104">
        <f aca="true" t="shared" si="11" ref="AU8:AU30">B8+D8+M8+O8+T8+W8+AB8</f>
        <v>16813212</v>
      </c>
      <c r="AV8" s="19">
        <f aca="true" t="shared" si="12" ref="AV8:AV30">AW8</f>
        <v>784027</v>
      </c>
      <c r="AW8" s="20">
        <v>784027</v>
      </c>
      <c r="AX8" s="19">
        <f>SUM(AY8:BA8)</f>
        <v>291857</v>
      </c>
      <c r="AY8" s="36">
        <v>39032</v>
      </c>
      <c r="AZ8" s="36">
        <v>160194</v>
      </c>
      <c r="BA8" s="105">
        <v>92631</v>
      </c>
      <c r="BB8" s="19">
        <f>BC8</f>
        <v>138919</v>
      </c>
      <c r="BC8" s="36">
        <v>138919</v>
      </c>
      <c r="BD8" s="100">
        <f>SUM(BE8:BF8)</f>
        <v>340083</v>
      </c>
      <c r="BE8" s="20">
        <v>241489</v>
      </c>
      <c r="BF8" s="106">
        <v>98594</v>
      </c>
      <c r="BG8" s="19">
        <f aca="true" t="shared" si="13" ref="BG8:BG30">BH8+BI8</f>
        <v>549420</v>
      </c>
      <c r="BH8" s="99">
        <v>178524</v>
      </c>
      <c r="BI8" s="99">
        <v>370896</v>
      </c>
      <c r="BJ8" s="19">
        <f>SUM(BK8:BM8)</f>
        <v>2551185</v>
      </c>
      <c r="BK8" s="20">
        <v>511623</v>
      </c>
      <c r="BL8" s="20">
        <v>1711861</v>
      </c>
      <c r="BM8" s="20">
        <v>327701</v>
      </c>
      <c r="BN8" s="19">
        <f aca="true" t="shared" si="14" ref="BN8:BN30">BO8+BQ8+BR8</f>
        <v>1461571</v>
      </c>
      <c r="BO8" s="19">
        <f aca="true" t="shared" si="15" ref="BO8:BO30">SUM(BP8:BP8)</f>
        <v>469628</v>
      </c>
      <c r="BP8" s="20">
        <v>469628</v>
      </c>
      <c r="BQ8" s="99">
        <v>272253</v>
      </c>
      <c r="BR8" s="101">
        <f>SUM(BS8:BU8)</f>
        <v>719690</v>
      </c>
      <c r="BS8" s="20">
        <v>32572</v>
      </c>
      <c r="BT8" s="20">
        <v>19732</v>
      </c>
      <c r="BU8" s="21">
        <v>667386</v>
      </c>
      <c r="BV8" s="102">
        <f aca="true" t="shared" si="16" ref="BV8:BV30">AV8+AX8+BB8+BD8+BG8+BJ8+BN8</f>
        <v>6117062</v>
      </c>
      <c r="BW8" s="102">
        <f aca="true" t="shared" si="17" ref="BW8:BW30">AS8+BV8</f>
        <v>26689341</v>
      </c>
      <c r="BX8" s="107"/>
      <c r="BY8" s="22"/>
      <c r="BZ8" s="102">
        <f aca="true" t="shared" si="18" ref="BZ8:BZ30">SUM(BW8:BY8)</f>
        <v>26689341</v>
      </c>
      <c r="CA8" s="106">
        <v>0</v>
      </c>
      <c r="CB8" s="102">
        <f aca="true" t="shared" si="19" ref="CB8:CB30">BZ8+CA8</f>
        <v>26689341</v>
      </c>
    </row>
    <row r="9" spans="1:80" ht="22.5" customHeight="1">
      <c r="A9" s="108" t="s">
        <v>97</v>
      </c>
      <c r="B9" s="109">
        <f t="shared" si="0"/>
        <v>5965083</v>
      </c>
      <c r="C9" s="110">
        <v>5965083</v>
      </c>
      <c r="D9" s="23">
        <f t="shared" si="1"/>
        <v>8018136</v>
      </c>
      <c r="E9" s="111">
        <v>1782123</v>
      </c>
      <c r="F9" s="111">
        <v>1740357</v>
      </c>
      <c r="G9" s="111">
        <v>422037</v>
      </c>
      <c r="H9" s="23">
        <f aca="true" t="shared" si="20" ref="H9:H30">SUM(I9:K9)</f>
        <v>3273814</v>
      </c>
      <c r="I9" s="38">
        <v>1256697</v>
      </c>
      <c r="J9" s="38">
        <v>1932913</v>
      </c>
      <c r="K9" s="38">
        <v>84204</v>
      </c>
      <c r="L9" s="110">
        <v>799805</v>
      </c>
      <c r="M9" s="112">
        <f t="shared" si="2"/>
        <v>1500807</v>
      </c>
      <c r="N9" s="38">
        <v>1500807</v>
      </c>
      <c r="O9" s="23">
        <f aca="true" t="shared" si="21" ref="O9:O30">SUM(P9:S9)</f>
        <v>1603566</v>
      </c>
      <c r="P9" s="38">
        <v>86364</v>
      </c>
      <c r="Q9" s="38">
        <v>91604</v>
      </c>
      <c r="R9" s="38">
        <v>678845</v>
      </c>
      <c r="S9" s="110">
        <v>746753</v>
      </c>
      <c r="T9" s="23">
        <f t="shared" si="3"/>
        <v>833734</v>
      </c>
      <c r="U9" s="38">
        <v>138819</v>
      </c>
      <c r="V9" s="38">
        <v>694915</v>
      </c>
      <c r="W9" s="23">
        <f t="shared" si="4"/>
        <v>1889343</v>
      </c>
      <c r="X9" s="38">
        <v>619930</v>
      </c>
      <c r="Y9" s="38">
        <v>214804</v>
      </c>
      <c r="Z9" s="38">
        <v>525011</v>
      </c>
      <c r="AA9" s="110">
        <v>529598</v>
      </c>
      <c r="AB9" s="23">
        <f t="shared" si="5"/>
        <v>4529222</v>
      </c>
      <c r="AC9" s="23">
        <f t="shared" si="6"/>
        <v>1690219</v>
      </c>
      <c r="AD9" s="20">
        <v>127150</v>
      </c>
      <c r="AE9" s="20">
        <v>170060</v>
      </c>
      <c r="AF9" s="20">
        <v>1393009</v>
      </c>
      <c r="AG9" s="23">
        <f t="shared" si="7"/>
        <v>461941</v>
      </c>
      <c r="AH9" s="20">
        <v>49917</v>
      </c>
      <c r="AI9" s="20">
        <v>60541</v>
      </c>
      <c r="AJ9" s="20">
        <v>351483</v>
      </c>
      <c r="AK9" s="101">
        <f t="shared" si="8"/>
        <v>2377062</v>
      </c>
      <c r="AL9" s="20">
        <v>483091</v>
      </c>
      <c r="AM9" s="20">
        <v>700005</v>
      </c>
      <c r="AN9" s="20">
        <v>1193966</v>
      </c>
      <c r="AO9" s="23">
        <f t="shared" si="9"/>
        <v>5594274</v>
      </c>
      <c r="AP9" s="20">
        <v>594048</v>
      </c>
      <c r="AQ9" s="20">
        <v>2649036</v>
      </c>
      <c r="AR9" s="21">
        <v>2351190</v>
      </c>
      <c r="AS9" s="113">
        <f t="shared" si="10"/>
        <v>29934165</v>
      </c>
      <c r="AT9" s="103"/>
      <c r="AU9" s="104">
        <f t="shared" si="11"/>
        <v>24339891</v>
      </c>
      <c r="AV9" s="23">
        <f t="shared" si="12"/>
        <v>690300</v>
      </c>
      <c r="AW9" s="110">
        <v>690300</v>
      </c>
      <c r="AX9" s="23">
        <f aca="true" t="shared" si="22" ref="AX9:AX30">SUM(AY9:BA9)</f>
        <v>559234</v>
      </c>
      <c r="AY9" s="36">
        <v>61395</v>
      </c>
      <c r="AZ9" s="36">
        <v>351136</v>
      </c>
      <c r="BA9" s="105">
        <v>146703</v>
      </c>
      <c r="BB9" s="23">
        <f aca="true" t="shared" si="23" ref="BB9:BB30">BC9</f>
        <v>123039</v>
      </c>
      <c r="BC9" s="36">
        <v>123039</v>
      </c>
      <c r="BD9" s="112">
        <f aca="true" t="shared" si="24" ref="BD9:BD30">SUM(BE9:BF9)</f>
        <v>235222</v>
      </c>
      <c r="BE9" s="110">
        <v>12777</v>
      </c>
      <c r="BF9" s="114">
        <v>222445</v>
      </c>
      <c r="BG9" s="23">
        <f t="shared" si="13"/>
        <v>473041</v>
      </c>
      <c r="BH9" s="38">
        <v>155108</v>
      </c>
      <c r="BI9" s="38">
        <v>317933</v>
      </c>
      <c r="BJ9" s="23">
        <f aca="true" t="shared" si="25" ref="BJ9:BJ31">SUM(BK9:BM9)</f>
        <v>3358561</v>
      </c>
      <c r="BK9" s="110">
        <v>251370</v>
      </c>
      <c r="BL9" s="110">
        <v>2482693</v>
      </c>
      <c r="BM9" s="110">
        <v>624498</v>
      </c>
      <c r="BN9" s="23">
        <f t="shared" si="14"/>
        <v>1824402</v>
      </c>
      <c r="BO9" s="23">
        <f t="shared" si="15"/>
        <v>748480</v>
      </c>
      <c r="BP9" s="110">
        <v>748480</v>
      </c>
      <c r="BQ9" s="38">
        <v>268641</v>
      </c>
      <c r="BR9" s="115">
        <f aca="true" t="shared" si="26" ref="BR9:BR30">SUM(BS9:BU9)</f>
        <v>807281</v>
      </c>
      <c r="BS9" s="110">
        <v>33873</v>
      </c>
      <c r="BT9" s="110">
        <v>52235</v>
      </c>
      <c r="BU9" s="116">
        <v>721173</v>
      </c>
      <c r="BV9" s="117">
        <f t="shared" si="16"/>
        <v>7263799</v>
      </c>
      <c r="BW9" s="113">
        <f t="shared" si="17"/>
        <v>37197964</v>
      </c>
      <c r="BX9" s="118"/>
      <c r="BY9" s="24"/>
      <c r="BZ9" s="113">
        <f t="shared" si="18"/>
        <v>37197964</v>
      </c>
      <c r="CA9" s="114">
        <v>0</v>
      </c>
      <c r="CB9" s="113">
        <f t="shared" si="19"/>
        <v>37197964</v>
      </c>
    </row>
    <row r="10" spans="1:80" ht="22.5" customHeight="1">
      <c r="A10" s="108" t="s">
        <v>98</v>
      </c>
      <c r="B10" s="109">
        <f t="shared" si="0"/>
        <v>7485088</v>
      </c>
      <c r="C10" s="110">
        <v>7485088</v>
      </c>
      <c r="D10" s="23">
        <f t="shared" si="1"/>
        <v>12739204</v>
      </c>
      <c r="E10" s="111">
        <v>2924709</v>
      </c>
      <c r="F10" s="111">
        <v>3247988</v>
      </c>
      <c r="G10" s="111">
        <v>955049</v>
      </c>
      <c r="H10" s="23">
        <f t="shared" si="20"/>
        <v>4918683</v>
      </c>
      <c r="I10" s="38">
        <v>2005874</v>
      </c>
      <c r="J10" s="38">
        <v>2720443</v>
      </c>
      <c r="K10" s="38">
        <v>192366</v>
      </c>
      <c r="L10" s="110">
        <v>692775</v>
      </c>
      <c r="M10" s="112">
        <f t="shared" si="2"/>
        <v>2098634</v>
      </c>
      <c r="N10" s="38">
        <v>2098634</v>
      </c>
      <c r="O10" s="23">
        <f t="shared" si="21"/>
        <v>2672893</v>
      </c>
      <c r="P10" s="38">
        <v>106803</v>
      </c>
      <c r="Q10" s="38">
        <v>756549</v>
      </c>
      <c r="R10" s="38">
        <v>740459</v>
      </c>
      <c r="S10" s="110">
        <v>1069082</v>
      </c>
      <c r="T10" s="23">
        <f t="shared" si="3"/>
        <v>795826</v>
      </c>
      <c r="U10" s="38">
        <v>193781</v>
      </c>
      <c r="V10" s="38">
        <v>602045</v>
      </c>
      <c r="W10" s="23">
        <f t="shared" si="4"/>
        <v>2250852</v>
      </c>
      <c r="X10" s="38">
        <v>773856</v>
      </c>
      <c r="Y10" s="38">
        <v>243085</v>
      </c>
      <c r="Z10" s="38">
        <v>576461</v>
      </c>
      <c r="AA10" s="110">
        <v>657450</v>
      </c>
      <c r="AB10" s="23">
        <f t="shared" si="5"/>
        <v>5634147</v>
      </c>
      <c r="AC10" s="23">
        <f t="shared" si="6"/>
        <v>1896962</v>
      </c>
      <c r="AD10" s="20">
        <v>201189</v>
      </c>
      <c r="AE10" s="20">
        <v>210834</v>
      </c>
      <c r="AF10" s="20">
        <v>1484939</v>
      </c>
      <c r="AG10" s="23">
        <f t="shared" si="7"/>
        <v>1050953</v>
      </c>
      <c r="AH10" s="20">
        <v>91488</v>
      </c>
      <c r="AI10" s="20">
        <v>88483</v>
      </c>
      <c r="AJ10" s="20">
        <v>870982</v>
      </c>
      <c r="AK10" s="101">
        <f t="shared" si="8"/>
        <v>2686232</v>
      </c>
      <c r="AL10" s="20">
        <v>494132</v>
      </c>
      <c r="AM10" s="20">
        <v>491617</v>
      </c>
      <c r="AN10" s="20">
        <v>1700483</v>
      </c>
      <c r="AO10" s="23">
        <f t="shared" si="9"/>
        <v>10223957</v>
      </c>
      <c r="AP10" s="20">
        <v>9251</v>
      </c>
      <c r="AQ10" s="20">
        <v>6527726</v>
      </c>
      <c r="AR10" s="21">
        <v>3686980</v>
      </c>
      <c r="AS10" s="113">
        <f t="shared" si="10"/>
        <v>43900601</v>
      </c>
      <c r="AT10" s="103"/>
      <c r="AU10" s="104">
        <f t="shared" si="11"/>
        <v>33676644</v>
      </c>
      <c r="AV10" s="23">
        <f t="shared" si="12"/>
        <v>533369</v>
      </c>
      <c r="AW10" s="110">
        <v>533369</v>
      </c>
      <c r="AX10" s="23">
        <f t="shared" si="22"/>
        <v>718098</v>
      </c>
      <c r="AY10" s="36">
        <v>88881</v>
      </c>
      <c r="AZ10" s="36">
        <v>399937</v>
      </c>
      <c r="BA10" s="105">
        <v>229280</v>
      </c>
      <c r="BB10" s="23">
        <f t="shared" si="23"/>
        <v>96532</v>
      </c>
      <c r="BC10" s="36">
        <v>96532</v>
      </c>
      <c r="BD10" s="112">
        <f t="shared" si="24"/>
        <v>458182</v>
      </c>
      <c r="BE10" s="110">
        <v>20455</v>
      </c>
      <c r="BF10" s="114">
        <v>437727</v>
      </c>
      <c r="BG10" s="23">
        <f t="shared" si="13"/>
        <v>347120</v>
      </c>
      <c r="BH10" s="38">
        <v>116012</v>
      </c>
      <c r="BI10" s="38">
        <v>231108</v>
      </c>
      <c r="BJ10" s="23">
        <f t="shared" si="25"/>
        <v>4906778</v>
      </c>
      <c r="BK10" s="110">
        <v>650981</v>
      </c>
      <c r="BL10" s="110">
        <v>2726243</v>
      </c>
      <c r="BM10" s="110">
        <v>1529554</v>
      </c>
      <c r="BN10" s="23">
        <f t="shared" si="14"/>
        <v>2161174</v>
      </c>
      <c r="BO10" s="23">
        <f t="shared" si="15"/>
        <v>977229</v>
      </c>
      <c r="BP10" s="110">
        <v>977229</v>
      </c>
      <c r="BQ10" s="38">
        <v>386194</v>
      </c>
      <c r="BR10" s="115">
        <f t="shared" si="26"/>
        <v>797751</v>
      </c>
      <c r="BS10" s="110">
        <v>35568</v>
      </c>
      <c r="BT10" s="110">
        <v>24832</v>
      </c>
      <c r="BU10" s="116">
        <v>737351</v>
      </c>
      <c r="BV10" s="117">
        <f t="shared" si="16"/>
        <v>9221253</v>
      </c>
      <c r="BW10" s="113">
        <f t="shared" si="17"/>
        <v>53121854</v>
      </c>
      <c r="BX10" s="118"/>
      <c r="BY10" s="24"/>
      <c r="BZ10" s="113">
        <f t="shared" si="18"/>
        <v>53121854</v>
      </c>
      <c r="CA10" s="114">
        <v>0</v>
      </c>
      <c r="CB10" s="113">
        <f t="shared" si="19"/>
        <v>53121854</v>
      </c>
    </row>
    <row r="11" spans="1:80" ht="22.5" customHeight="1">
      <c r="A11" s="108" t="s">
        <v>99</v>
      </c>
      <c r="B11" s="109">
        <f t="shared" si="0"/>
        <v>9260043</v>
      </c>
      <c r="C11" s="110">
        <v>9260043</v>
      </c>
      <c r="D11" s="23">
        <f t="shared" si="1"/>
        <v>22794270</v>
      </c>
      <c r="E11" s="111">
        <v>4697022</v>
      </c>
      <c r="F11" s="111">
        <v>5459765</v>
      </c>
      <c r="G11" s="111">
        <v>2894913</v>
      </c>
      <c r="H11" s="23">
        <f t="shared" si="20"/>
        <v>6919555</v>
      </c>
      <c r="I11" s="38">
        <v>2572698</v>
      </c>
      <c r="J11" s="38">
        <v>3686259</v>
      </c>
      <c r="K11" s="38">
        <v>660598</v>
      </c>
      <c r="L11" s="110">
        <v>2823015</v>
      </c>
      <c r="M11" s="112">
        <f t="shared" si="2"/>
        <v>2595522</v>
      </c>
      <c r="N11" s="38">
        <v>2595522</v>
      </c>
      <c r="O11" s="23">
        <f t="shared" si="21"/>
        <v>5025492</v>
      </c>
      <c r="P11" s="38">
        <v>126197</v>
      </c>
      <c r="Q11" s="38">
        <v>1900934</v>
      </c>
      <c r="R11" s="38">
        <v>1418183</v>
      </c>
      <c r="S11" s="110">
        <v>1580178</v>
      </c>
      <c r="T11" s="23">
        <f t="shared" si="3"/>
        <v>741338</v>
      </c>
      <c r="U11" s="38">
        <v>151184</v>
      </c>
      <c r="V11" s="38">
        <v>590154</v>
      </c>
      <c r="W11" s="23">
        <f t="shared" si="4"/>
        <v>2426990</v>
      </c>
      <c r="X11" s="38">
        <v>941637</v>
      </c>
      <c r="Y11" s="38">
        <v>269927</v>
      </c>
      <c r="Z11" s="38">
        <v>613126</v>
      </c>
      <c r="AA11" s="110">
        <v>602300</v>
      </c>
      <c r="AB11" s="23">
        <f t="shared" si="5"/>
        <v>7698235</v>
      </c>
      <c r="AC11" s="23">
        <f t="shared" si="6"/>
        <v>2996462</v>
      </c>
      <c r="AD11" s="20">
        <v>268843</v>
      </c>
      <c r="AE11" s="20">
        <v>301334</v>
      </c>
      <c r="AF11" s="20">
        <v>2426285</v>
      </c>
      <c r="AG11" s="23">
        <f t="shared" si="7"/>
        <v>1321869</v>
      </c>
      <c r="AH11" s="20">
        <v>140577</v>
      </c>
      <c r="AI11" s="20">
        <v>155233</v>
      </c>
      <c r="AJ11" s="20">
        <v>1026059</v>
      </c>
      <c r="AK11" s="101">
        <f t="shared" si="8"/>
        <v>3379904</v>
      </c>
      <c r="AL11" s="20">
        <v>511447</v>
      </c>
      <c r="AM11" s="20">
        <v>894200</v>
      </c>
      <c r="AN11" s="20">
        <v>1974257</v>
      </c>
      <c r="AO11" s="23">
        <f t="shared" si="9"/>
        <v>10130266</v>
      </c>
      <c r="AP11" s="20">
        <v>736137</v>
      </c>
      <c r="AQ11" s="20">
        <v>4695621</v>
      </c>
      <c r="AR11" s="21">
        <v>4698508</v>
      </c>
      <c r="AS11" s="113">
        <f t="shared" si="10"/>
        <v>60672156</v>
      </c>
      <c r="AT11" s="103"/>
      <c r="AU11" s="104">
        <f t="shared" si="11"/>
        <v>50541890</v>
      </c>
      <c r="AV11" s="23">
        <f t="shared" si="12"/>
        <v>515515</v>
      </c>
      <c r="AW11" s="110">
        <v>515515</v>
      </c>
      <c r="AX11" s="23">
        <f t="shared" si="22"/>
        <v>1016684</v>
      </c>
      <c r="AY11" s="36">
        <v>117635</v>
      </c>
      <c r="AZ11" s="36">
        <v>626089</v>
      </c>
      <c r="BA11" s="105">
        <v>272960</v>
      </c>
      <c r="BB11" s="23">
        <f t="shared" si="23"/>
        <v>93597</v>
      </c>
      <c r="BC11" s="36">
        <v>93597</v>
      </c>
      <c r="BD11" s="112">
        <f t="shared" si="24"/>
        <v>668638</v>
      </c>
      <c r="BE11" s="110">
        <v>27699</v>
      </c>
      <c r="BF11" s="114">
        <v>640939</v>
      </c>
      <c r="BG11" s="23">
        <f t="shared" si="13"/>
        <v>327157</v>
      </c>
      <c r="BH11" s="38">
        <v>109898</v>
      </c>
      <c r="BI11" s="38">
        <v>217259</v>
      </c>
      <c r="BJ11" s="23">
        <f t="shared" si="25"/>
        <v>4397790</v>
      </c>
      <c r="BK11" s="110">
        <v>248112</v>
      </c>
      <c r="BL11" s="110">
        <v>2062201</v>
      </c>
      <c r="BM11" s="110">
        <v>2087477</v>
      </c>
      <c r="BN11" s="23">
        <f t="shared" si="14"/>
        <v>3249637</v>
      </c>
      <c r="BO11" s="23">
        <f t="shared" si="15"/>
        <v>1334934</v>
      </c>
      <c r="BP11" s="110">
        <v>1334934</v>
      </c>
      <c r="BQ11" s="38">
        <v>973734</v>
      </c>
      <c r="BR11" s="115">
        <f t="shared" si="26"/>
        <v>940969</v>
      </c>
      <c r="BS11" s="110">
        <v>38255</v>
      </c>
      <c r="BT11" s="110">
        <v>52279</v>
      </c>
      <c r="BU11" s="116">
        <v>850435</v>
      </c>
      <c r="BV11" s="117">
        <f t="shared" si="16"/>
        <v>10269018</v>
      </c>
      <c r="BW11" s="113">
        <f t="shared" si="17"/>
        <v>70941174</v>
      </c>
      <c r="BX11" s="118"/>
      <c r="BY11" s="24"/>
      <c r="BZ11" s="113">
        <f t="shared" si="18"/>
        <v>70941174</v>
      </c>
      <c r="CA11" s="114">
        <v>0</v>
      </c>
      <c r="CB11" s="113">
        <f t="shared" si="19"/>
        <v>70941174</v>
      </c>
    </row>
    <row r="12" spans="1:80" ht="22.5" customHeight="1">
      <c r="A12" s="108" t="s">
        <v>100</v>
      </c>
      <c r="B12" s="109">
        <f t="shared" si="0"/>
        <v>7619199</v>
      </c>
      <c r="C12" s="110">
        <v>7619199</v>
      </c>
      <c r="D12" s="23">
        <f t="shared" si="1"/>
        <v>13258200</v>
      </c>
      <c r="E12" s="111">
        <v>2842215</v>
      </c>
      <c r="F12" s="111">
        <v>3269225</v>
      </c>
      <c r="G12" s="111">
        <v>871634</v>
      </c>
      <c r="H12" s="23">
        <f t="shared" si="20"/>
        <v>4668524</v>
      </c>
      <c r="I12" s="38">
        <v>1753474</v>
      </c>
      <c r="J12" s="38">
        <v>2719161</v>
      </c>
      <c r="K12" s="38">
        <v>195889</v>
      </c>
      <c r="L12" s="110">
        <v>1606602</v>
      </c>
      <c r="M12" s="112">
        <f t="shared" si="2"/>
        <v>1834592</v>
      </c>
      <c r="N12" s="38">
        <v>1834592</v>
      </c>
      <c r="O12" s="23">
        <f t="shared" si="21"/>
        <v>2847542</v>
      </c>
      <c r="P12" s="38">
        <v>102951</v>
      </c>
      <c r="Q12" s="38">
        <v>915866</v>
      </c>
      <c r="R12" s="38">
        <v>1067925</v>
      </c>
      <c r="S12" s="110">
        <v>760800</v>
      </c>
      <c r="T12" s="23">
        <f t="shared" si="3"/>
        <v>544657</v>
      </c>
      <c r="U12" s="38">
        <v>190856</v>
      </c>
      <c r="V12" s="38">
        <v>353801</v>
      </c>
      <c r="W12" s="23">
        <f t="shared" si="4"/>
        <v>1878804</v>
      </c>
      <c r="X12" s="38">
        <v>732737</v>
      </c>
      <c r="Y12" s="38">
        <v>237800</v>
      </c>
      <c r="Z12" s="38">
        <v>478787</v>
      </c>
      <c r="AA12" s="110">
        <v>429480</v>
      </c>
      <c r="AB12" s="23">
        <f t="shared" si="5"/>
        <v>5710405</v>
      </c>
      <c r="AC12" s="23">
        <f t="shared" si="6"/>
        <v>2171152</v>
      </c>
      <c r="AD12" s="20">
        <v>195726</v>
      </c>
      <c r="AE12" s="20">
        <v>239675</v>
      </c>
      <c r="AF12" s="20">
        <v>1735751</v>
      </c>
      <c r="AG12" s="23">
        <f t="shared" si="7"/>
        <v>1159614</v>
      </c>
      <c r="AH12" s="20">
        <v>87315</v>
      </c>
      <c r="AI12" s="20">
        <v>119530</v>
      </c>
      <c r="AJ12" s="20">
        <v>952769</v>
      </c>
      <c r="AK12" s="101">
        <f t="shared" si="8"/>
        <v>2379639</v>
      </c>
      <c r="AL12" s="20">
        <v>500643</v>
      </c>
      <c r="AM12" s="20">
        <v>450003</v>
      </c>
      <c r="AN12" s="20">
        <v>1428993</v>
      </c>
      <c r="AO12" s="23">
        <f t="shared" si="9"/>
        <v>8658115</v>
      </c>
      <c r="AP12" s="20">
        <v>108572</v>
      </c>
      <c r="AQ12" s="20">
        <v>5789145</v>
      </c>
      <c r="AR12" s="21">
        <v>2760398</v>
      </c>
      <c r="AS12" s="113">
        <f t="shared" si="10"/>
        <v>42351514</v>
      </c>
      <c r="AT12" s="103"/>
      <c r="AU12" s="104">
        <f t="shared" si="11"/>
        <v>33693399</v>
      </c>
      <c r="AV12" s="23">
        <f t="shared" si="12"/>
        <v>451352</v>
      </c>
      <c r="AW12" s="110">
        <v>451352</v>
      </c>
      <c r="AX12" s="23">
        <f t="shared" si="22"/>
        <v>639841</v>
      </c>
      <c r="AY12" s="36">
        <v>75515</v>
      </c>
      <c r="AZ12" s="36">
        <v>352981</v>
      </c>
      <c r="BA12" s="105">
        <v>211345</v>
      </c>
      <c r="BB12" s="23">
        <f t="shared" si="23"/>
        <v>82533</v>
      </c>
      <c r="BC12" s="36">
        <v>82533</v>
      </c>
      <c r="BD12" s="112">
        <f t="shared" si="24"/>
        <v>657783</v>
      </c>
      <c r="BE12" s="110">
        <v>261068</v>
      </c>
      <c r="BF12" s="114">
        <v>396715</v>
      </c>
      <c r="BG12" s="23">
        <f t="shared" si="13"/>
        <v>284550</v>
      </c>
      <c r="BH12" s="38">
        <v>96821</v>
      </c>
      <c r="BI12" s="38">
        <v>187729</v>
      </c>
      <c r="BJ12" s="23">
        <f t="shared" si="25"/>
        <v>2386707</v>
      </c>
      <c r="BK12" s="110">
        <v>206654</v>
      </c>
      <c r="BL12" s="110">
        <v>1093735</v>
      </c>
      <c r="BM12" s="110">
        <v>1086318</v>
      </c>
      <c r="BN12" s="23">
        <f t="shared" si="14"/>
        <v>2311728</v>
      </c>
      <c r="BO12" s="23">
        <f t="shared" si="15"/>
        <v>1164099</v>
      </c>
      <c r="BP12" s="110">
        <v>1164099</v>
      </c>
      <c r="BQ12" s="38">
        <v>488584</v>
      </c>
      <c r="BR12" s="115">
        <f t="shared" si="26"/>
        <v>659045</v>
      </c>
      <c r="BS12" s="110">
        <v>36596</v>
      </c>
      <c r="BT12" s="110">
        <v>28778</v>
      </c>
      <c r="BU12" s="116">
        <v>593671</v>
      </c>
      <c r="BV12" s="117">
        <f t="shared" si="16"/>
        <v>6814494</v>
      </c>
      <c r="BW12" s="113">
        <f t="shared" si="17"/>
        <v>49166008</v>
      </c>
      <c r="BX12" s="118"/>
      <c r="BY12" s="24"/>
      <c r="BZ12" s="113">
        <f t="shared" si="18"/>
        <v>49166008</v>
      </c>
      <c r="CA12" s="114">
        <v>0</v>
      </c>
      <c r="CB12" s="113">
        <f t="shared" si="19"/>
        <v>49166008</v>
      </c>
    </row>
    <row r="13" spans="1:80" ht="22.5" customHeight="1">
      <c r="A13" s="108" t="s">
        <v>101</v>
      </c>
      <c r="B13" s="109">
        <f t="shared" si="0"/>
        <v>6828329</v>
      </c>
      <c r="C13" s="110">
        <v>6828329</v>
      </c>
      <c r="D13" s="23">
        <f t="shared" si="1"/>
        <v>16304546</v>
      </c>
      <c r="E13" s="111">
        <v>3311982</v>
      </c>
      <c r="F13" s="111">
        <v>3945114</v>
      </c>
      <c r="G13" s="111">
        <v>2593038</v>
      </c>
      <c r="H13" s="23">
        <f t="shared" si="20"/>
        <v>4010438</v>
      </c>
      <c r="I13" s="38">
        <v>1881536</v>
      </c>
      <c r="J13" s="38">
        <v>1739237</v>
      </c>
      <c r="K13" s="38">
        <v>389665</v>
      </c>
      <c r="L13" s="110">
        <v>2443974</v>
      </c>
      <c r="M13" s="112">
        <f t="shared" si="2"/>
        <v>1813446</v>
      </c>
      <c r="N13" s="38">
        <v>1813446</v>
      </c>
      <c r="O13" s="23">
        <f t="shared" si="21"/>
        <v>2882476</v>
      </c>
      <c r="P13" s="38">
        <v>99341</v>
      </c>
      <c r="Q13" s="38">
        <v>668780</v>
      </c>
      <c r="R13" s="38">
        <v>1095346</v>
      </c>
      <c r="S13" s="110">
        <v>1019009</v>
      </c>
      <c r="T13" s="23">
        <f t="shared" si="3"/>
        <v>747566</v>
      </c>
      <c r="U13" s="38">
        <v>140836</v>
      </c>
      <c r="V13" s="38">
        <v>606730</v>
      </c>
      <c r="W13" s="23">
        <f t="shared" si="4"/>
        <v>1947837</v>
      </c>
      <c r="X13" s="38">
        <v>730732</v>
      </c>
      <c r="Y13" s="38">
        <v>232865</v>
      </c>
      <c r="Z13" s="38">
        <v>550021</v>
      </c>
      <c r="AA13" s="110">
        <v>434219</v>
      </c>
      <c r="AB13" s="23">
        <f t="shared" si="5"/>
        <v>5283427</v>
      </c>
      <c r="AC13" s="23">
        <f t="shared" si="6"/>
        <v>2027895</v>
      </c>
      <c r="AD13" s="20">
        <v>236937</v>
      </c>
      <c r="AE13" s="20">
        <v>225752</v>
      </c>
      <c r="AF13" s="20">
        <v>1565206</v>
      </c>
      <c r="AG13" s="23">
        <f t="shared" si="7"/>
        <v>871166</v>
      </c>
      <c r="AH13" s="20">
        <v>131936</v>
      </c>
      <c r="AI13" s="20">
        <v>113320</v>
      </c>
      <c r="AJ13" s="20">
        <v>625910</v>
      </c>
      <c r="AK13" s="101">
        <f t="shared" si="8"/>
        <v>2384366</v>
      </c>
      <c r="AL13" s="20">
        <v>499533</v>
      </c>
      <c r="AM13" s="20">
        <v>532061</v>
      </c>
      <c r="AN13" s="20">
        <v>1352772</v>
      </c>
      <c r="AO13" s="23">
        <f t="shared" si="9"/>
        <v>7074327</v>
      </c>
      <c r="AP13" s="20">
        <v>1201791</v>
      </c>
      <c r="AQ13" s="20">
        <v>3270568</v>
      </c>
      <c r="AR13" s="21">
        <v>2601968</v>
      </c>
      <c r="AS13" s="113">
        <f t="shared" si="10"/>
        <v>42881954</v>
      </c>
      <c r="AT13" s="103"/>
      <c r="AU13" s="104">
        <f t="shared" si="11"/>
        <v>35807627</v>
      </c>
      <c r="AV13" s="23">
        <f t="shared" si="12"/>
        <v>418430</v>
      </c>
      <c r="AW13" s="110">
        <v>418430</v>
      </c>
      <c r="AX13" s="23">
        <f t="shared" si="22"/>
        <v>616912</v>
      </c>
      <c r="AY13" s="36">
        <v>68555</v>
      </c>
      <c r="AZ13" s="36">
        <v>363866</v>
      </c>
      <c r="BA13" s="105">
        <v>184491</v>
      </c>
      <c r="BB13" s="23">
        <f t="shared" si="23"/>
        <v>76988</v>
      </c>
      <c r="BC13" s="36">
        <v>76988</v>
      </c>
      <c r="BD13" s="112">
        <f t="shared" si="24"/>
        <v>414403</v>
      </c>
      <c r="BE13" s="110">
        <v>55127</v>
      </c>
      <c r="BF13" s="114">
        <v>359276</v>
      </c>
      <c r="BG13" s="23">
        <f t="shared" si="13"/>
        <v>259232</v>
      </c>
      <c r="BH13" s="38">
        <v>89166</v>
      </c>
      <c r="BI13" s="38">
        <v>170066</v>
      </c>
      <c r="BJ13" s="23">
        <f t="shared" si="25"/>
        <v>3384831</v>
      </c>
      <c r="BK13" s="110">
        <v>822392</v>
      </c>
      <c r="BL13" s="110">
        <v>2076334</v>
      </c>
      <c r="BM13" s="110">
        <v>486105</v>
      </c>
      <c r="BN13" s="23">
        <f t="shared" si="14"/>
        <v>2182510</v>
      </c>
      <c r="BO13" s="23">
        <f t="shared" si="15"/>
        <v>1046692</v>
      </c>
      <c r="BP13" s="110">
        <v>1046692</v>
      </c>
      <c r="BQ13" s="38">
        <v>526936</v>
      </c>
      <c r="BR13" s="115">
        <f t="shared" si="26"/>
        <v>608882</v>
      </c>
      <c r="BS13" s="110">
        <v>36406</v>
      </c>
      <c r="BT13" s="110">
        <v>40750</v>
      </c>
      <c r="BU13" s="116">
        <v>531726</v>
      </c>
      <c r="BV13" s="117">
        <f t="shared" si="16"/>
        <v>7353306</v>
      </c>
      <c r="BW13" s="113">
        <f t="shared" si="17"/>
        <v>50235260</v>
      </c>
      <c r="BX13" s="118"/>
      <c r="BY13" s="24"/>
      <c r="BZ13" s="113">
        <f t="shared" si="18"/>
        <v>50235260</v>
      </c>
      <c r="CA13" s="114">
        <v>0</v>
      </c>
      <c r="CB13" s="113">
        <f t="shared" si="19"/>
        <v>50235260</v>
      </c>
    </row>
    <row r="14" spans="1:80" ht="22.5" customHeight="1">
      <c r="A14" s="108" t="s">
        <v>102</v>
      </c>
      <c r="B14" s="109">
        <f t="shared" si="0"/>
        <v>8029708</v>
      </c>
      <c r="C14" s="110">
        <v>8029708</v>
      </c>
      <c r="D14" s="23">
        <f t="shared" si="1"/>
        <v>21042391</v>
      </c>
      <c r="E14" s="111">
        <v>4019695</v>
      </c>
      <c r="F14" s="111">
        <v>4340538</v>
      </c>
      <c r="G14" s="111">
        <v>2544900</v>
      </c>
      <c r="H14" s="23">
        <f t="shared" si="20"/>
        <v>7424868</v>
      </c>
      <c r="I14" s="38">
        <v>2760422</v>
      </c>
      <c r="J14" s="38">
        <v>3845304</v>
      </c>
      <c r="K14" s="38">
        <v>819142</v>
      </c>
      <c r="L14" s="110">
        <v>2712390</v>
      </c>
      <c r="M14" s="112">
        <f t="shared" si="2"/>
        <v>2126168</v>
      </c>
      <c r="N14" s="38">
        <v>2126168</v>
      </c>
      <c r="O14" s="23">
        <f t="shared" si="21"/>
        <v>3486627</v>
      </c>
      <c r="P14" s="38">
        <v>112473</v>
      </c>
      <c r="Q14" s="38">
        <v>1149570</v>
      </c>
      <c r="R14" s="38">
        <v>1122332</v>
      </c>
      <c r="S14" s="110">
        <v>1102252</v>
      </c>
      <c r="T14" s="23">
        <f t="shared" si="3"/>
        <v>680211</v>
      </c>
      <c r="U14" s="38">
        <v>194597</v>
      </c>
      <c r="V14" s="38">
        <v>485614</v>
      </c>
      <c r="W14" s="23">
        <f t="shared" si="4"/>
        <v>2474897</v>
      </c>
      <c r="X14" s="38">
        <v>840159</v>
      </c>
      <c r="Y14" s="38">
        <v>251074</v>
      </c>
      <c r="Z14" s="38">
        <v>602362</v>
      </c>
      <c r="AA14" s="110">
        <v>781302</v>
      </c>
      <c r="AB14" s="23">
        <f t="shared" si="5"/>
        <v>6486439</v>
      </c>
      <c r="AC14" s="23">
        <f t="shared" si="6"/>
        <v>2924734</v>
      </c>
      <c r="AD14" s="20">
        <v>402554</v>
      </c>
      <c r="AE14" s="20">
        <v>330175</v>
      </c>
      <c r="AF14" s="20">
        <v>2192005</v>
      </c>
      <c r="AG14" s="23">
        <f t="shared" si="7"/>
        <v>1510212</v>
      </c>
      <c r="AH14" s="20">
        <v>232011</v>
      </c>
      <c r="AI14" s="20">
        <v>187832</v>
      </c>
      <c r="AJ14" s="20">
        <v>1090369</v>
      </c>
      <c r="AK14" s="101">
        <f t="shared" si="8"/>
        <v>2051493</v>
      </c>
      <c r="AL14" s="20">
        <v>522578</v>
      </c>
      <c r="AM14" s="20">
        <v>227502</v>
      </c>
      <c r="AN14" s="20">
        <v>1301413</v>
      </c>
      <c r="AO14" s="23">
        <f t="shared" si="9"/>
        <v>5997156</v>
      </c>
      <c r="AP14" s="20">
        <v>4027</v>
      </c>
      <c r="AQ14" s="20">
        <v>2829903</v>
      </c>
      <c r="AR14" s="21">
        <v>3163226</v>
      </c>
      <c r="AS14" s="113">
        <f t="shared" si="10"/>
        <v>50323597</v>
      </c>
      <c r="AT14" s="103"/>
      <c r="AU14" s="104">
        <f t="shared" si="11"/>
        <v>44326441</v>
      </c>
      <c r="AV14" s="23">
        <f t="shared" si="12"/>
        <v>364232</v>
      </c>
      <c r="AW14" s="110">
        <v>364232</v>
      </c>
      <c r="AX14" s="23">
        <f t="shared" si="22"/>
        <v>740452</v>
      </c>
      <c r="AY14" s="36">
        <v>80367</v>
      </c>
      <c r="AZ14" s="36">
        <v>394332</v>
      </c>
      <c r="BA14" s="105">
        <v>265753</v>
      </c>
      <c r="BB14" s="23">
        <f t="shared" si="23"/>
        <v>67912</v>
      </c>
      <c r="BC14" s="36">
        <v>67912</v>
      </c>
      <c r="BD14" s="112">
        <f t="shared" si="24"/>
        <v>587793</v>
      </c>
      <c r="BE14" s="110">
        <v>90297</v>
      </c>
      <c r="BF14" s="114">
        <v>497496</v>
      </c>
      <c r="BG14" s="23">
        <f t="shared" si="13"/>
        <v>211679</v>
      </c>
      <c r="BH14" s="38">
        <v>74809</v>
      </c>
      <c r="BI14" s="38">
        <v>136870</v>
      </c>
      <c r="BJ14" s="23">
        <f t="shared" si="25"/>
        <v>3736617</v>
      </c>
      <c r="BK14" s="110">
        <v>462335</v>
      </c>
      <c r="BL14" s="110">
        <v>2375264</v>
      </c>
      <c r="BM14" s="110">
        <v>899018</v>
      </c>
      <c r="BN14" s="23">
        <f t="shared" si="14"/>
        <v>3060144</v>
      </c>
      <c r="BO14" s="23">
        <f t="shared" si="15"/>
        <v>1589482</v>
      </c>
      <c r="BP14" s="110">
        <v>1589482</v>
      </c>
      <c r="BQ14" s="38">
        <v>896362</v>
      </c>
      <c r="BR14" s="115">
        <f t="shared" si="26"/>
        <v>574300</v>
      </c>
      <c r="BS14" s="110">
        <v>39981</v>
      </c>
      <c r="BT14" s="110">
        <v>20796</v>
      </c>
      <c r="BU14" s="116">
        <v>513523</v>
      </c>
      <c r="BV14" s="117">
        <f t="shared" si="16"/>
        <v>8768829</v>
      </c>
      <c r="BW14" s="113">
        <f t="shared" si="17"/>
        <v>59092426</v>
      </c>
      <c r="BX14" s="118"/>
      <c r="BY14" s="24"/>
      <c r="BZ14" s="113">
        <f t="shared" si="18"/>
        <v>59092426</v>
      </c>
      <c r="CA14" s="114">
        <v>0</v>
      </c>
      <c r="CB14" s="113">
        <f t="shared" si="19"/>
        <v>59092426</v>
      </c>
    </row>
    <row r="15" spans="1:80" ht="22.5" customHeight="1">
      <c r="A15" s="108" t="s">
        <v>103</v>
      </c>
      <c r="B15" s="109">
        <f t="shared" si="0"/>
        <v>11442653</v>
      </c>
      <c r="C15" s="110">
        <v>11442653</v>
      </c>
      <c r="D15" s="23">
        <f t="shared" si="1"/>
        <v>32494251</v>
      </c>
      <c r="E15" s="111">
        <v>6352667</v>
      </c>
      <c r="F15" s="111">
        <v>6803908</v>
      </c>
      <c r="G15" s="111">
        <v>3577117</v>
      </c>
      <c r="H15" s="23">
        <f t="shared" si="20"/>
        <v>11369796</v>
      </c>
      <c r="I15" s="38">
        <v>4658217</v>
      </c>
      <c r="J15" s="38">
        <v>5670476</v>
      </c>
      <c r="K15" s="38">
        <v>1041103</v>
      </c>
      <c r="L15" s="110">
        <v>4390763</v>
      </c>
      <c r="M15" s="112">
        <f t="shared" si="2"/>
        <v>3197161</v>
      </c>
      <c r="N15" s="38">
        <v>3197161</v>
      </c>
      <c r="O15" s="23">
        <f t="shared" si="21"/>
        <v>5730274</v>
      </c>
      <c r="P15" s="38">
        <v>152470</v>
      </c>
      <c r="Q15" s="38">
        <v>2121748</v>
      </c>
      <c r="R15" s="38">
        <v>1815114</v>
      </c>
      <c r="S15" s="110">
        <v>1640942</v>
      </c>
      <c r="T15" s="23">
        <f t="shared" si="3"/>
        <v>608784</v>
      </c>
      <c r="U15" s="38">
        <v>161273</v>
      </c>
      <c r="V15" s="38">
        <v>447511</v>
      </c>
      <c r="W15" s="23">
        <f t="shared" si="4"/>
        <v>3470084</v>
      </c>
      <c r="X15" s="38">
        <v>1213734</v>
      </c>
      <c r="Y15" s="38">
        <v>306451</v>
      </c>
      <c r="Z15" s="38">
        <v>766094</v>
      </c>
      <c r="AA15" s="110">
        <v>1183805</v>
      </c>
      <c r="AB15" s="23">
        <f t="shared" si="5"/>
        <v>11058728</v>
      </c>
      <c r="AC15" s="23">
        <f t="shared" si="6"/>
        <v>4887934</v>
      </c>
      <c r="AD15" s="20">
        <v>725230</v>
      </c>
      <c r="AE15" s="20">
        <v>596701</v>
      </c>
      <c r="AF15" s="20">
        <v>3566003</v>
      </c>
      <c r="AG15" s="23">
        <f t="shared" si="7"/>
        <v>2714370</v>
      </c>
      <c r="AH15" s="20">
        <v>412902</v>
      </c>
      <c r="AI15" s="20">
        <v>332199</v>
      </c>
      <c r="AJ15" s="20">
        <v>1969269</v>
      </c>
      <c r="AK15" s="101">
        <f t="shared" si="8"/>
        <v>3456424</v>
      </c>
      <c r="AL15" s="20">
        <v>583689</v>
      </c>
      <c r="AM15" s="20">
        <v>970975</v>
      </c>
      <c r="AN15" s="20">
        <v>1901760</v>
      </c>
      <c r="AO15" s="23">
        <f t="shared" si="9"/>
        <v>11057449</v>
      </c>
      <c r="AP15" s="20">
        <v>794761</v>
      </c>
      <c r="AQ15" s="20">
        <v>4708444</v>
      </c>
      <c r="AR15" s="21">
        <v>5554244</v>
      </c>
      <c r="AS15" s="113">
        <f t="shared" si="10"/>
        <v>79059384</v>
      </c>
      <c r="AT15" s="103"/>
      <c r="AU15" s="104">
        <f t="shared" si="11"/>
        <v>68001935</v>
      </c>
      <c r="AV15" s="23">
        <f t="shared" si="12"/>
        <v>357170</v>
      </c>
      <c r="AW15" s="110">
        <v>357170</v>
      </c>
      <c r="AX15" s="23">
        <f t="shared" si="22"/>
        <v>1395567</v>
      </c>
      <c r="AY15" s="36">
        <v>122164</v>
      </c>
      <c r="AZ15" s="36">
        <v>795218</v>
      </c>
      <c r="BA15" s="105">
        <v>478185</v>
      </c>
      <c r="BB15" s="23">
        <f t="shared" si="23"/>
        <v>67045</v>
      </c>
      <c r="BC15" s="36">
        <v>67045</v>
      </c>
      <c r="BD15" s="112">
        <f t="shared" si="24"/>
        <v>955808</v>
      </c>
      <c r="BE15" s="110">
        <v>37584</v>
      </c>
      <c r="BF15" s="114">
        <v>918224</v>
      </c>
      <c r="BG15" s="23">
        <f t="shared" si="13"/>
        <v>193741</v>
      </c>
      <c r="BH15" s="38">
        <v>69253</v>
      </c>
      <c r="BI15" s="38">
        <v>124488</v>
      </c>
      <c r="BJ15" s="23">
        <f t="shared" si="25"/>
        <v>5339340</v>
      </c>
      <c r="BK15" s="110">
        <v>278126</v>
      </c>
      <c r="BL15" s="110">
        <v>4240028</v>
      </c>
      <c r="BM15" s="110">
        <v>821186</v>
      </c>
      <c r="BN15" s="23">
        <f t="shared" si="14"/>
        <v>5304819</v>
      </c>
      <c r="BO15" s="23">
        <f t="shared" si="15"/>
        <v>2951212</v>
      </c>
      <c r="BP15" s="110">
        <v>2951212</v>
      </c>
      <c r="BQ15" s="38">
        <v>1521675</v>
      </c>
      <c r="BR15" s="115">
        <f t="shared" si="26"/>
        <v>831932</v>
      </c>
      <c r="BS15" s="110">
        <v>49423</v>
      </c>
      <c r="BT15" s="110">
        <v>97242</v>
      </c>
      <c r="BU15" s="116">
        <v>685267</v>
      </c>
      <c r="BV15" s="117">
        <f t="shared" si="16"/>
        <v>13613490</v>
      </c>
      <c r="BW15" s="113">
        <f t="shared" si="17"/>
        <v>92672874</v>
      </c>
      <c r="BX15" s="118"/>
      <c r="BY15" s="24"/>
      <c r="BZ15" s="113">
        <f t="shared" si="18"/>
        <v>92672874</v>
      </c>
      <c r="CA15" s="114">
        <v>0</v>
      </c>
      <c r="CB15" s="113">
        <f t="shared" si="19"/>
        <v>92672874</v>
      </c>
    </row>
    <row r="16" spans="1:80" ht="22.5" customHeight="1">
      <c r="A16" s="108" t="s">
        <v>104</v>
      </c>
      <c r="B16" s="109">
        <f t="shared" si="0"/>
        <v>10360395</v>
      </c>
      <c r="C16" s="110">
        <v>10360395</v>
      </c>
      <c r="D16" s="23">
        <f t="shared" si="1"/>
        <v>25701231</v>
      </c>
      <c r="E16" s="111">
        <v>5080081</v>
      </c>
      <c r="F16" s="111">
        <v>5742950</v>
      </c>
      <c r="G16" s="111">
        <v>2204624</v>
      </c>
      <c r="H16" s="23">
        <f t="shared" si="20"/>
        <v>9113721</v>
      </c>
      <c r="I16" s="38">
        <v>3062528</v>
      </c>
      <c r="J16" s="38">
        <v>5575562</v>
      </c>
      <c r="K16" s="38">
        <v>475631</v>
      </c>
      <c r="L16" s="110">
        <v>3559855</v>
      </c>
      <c r="M16" s="112">
        <f t="shared" si="2"/>
        <v>2721049</v>
      </c>
      <c r="N16" s="38">
        <v>2721049</v>
      </c>
      <c r="O16" s="23">
        <f t="shared" si="21"/>
        <v>4834983</v>
      </c>
      <c r="P16" s="38">
        <v>134428</v>
      </c>
      <c r="Q16" s="38">
        <v>2315264</v>
      </c>
      <c r="R16" s="38">
        <v>1093148</v>
      </c>
      <c r="S16" s="110">
        <v>1292143</v>
      </c>
      <c r="T16" s="23">
        <f t="shared" si="3"/>
        <v>662216</v>
      </c>
      <c r="U16" s="38">
        <v>205997</v>
      </c>
      <c r="V16" s="38">
        <v>456219</v>
      </c>
      <c r="W16" s="23">
        <f t="shared" si="4"/>
        <v>2830237</v>
      </c>
      <c r="X16" s="38">
        <v>1028580</v>
      </c>
      <c r="Y16" s="38">
        <v>281458</v>
      </c>
      <c r="Z16" s="38">
        <v>683542</v>
      </c>
      <c r="AA16" s="110">
        <v>836657</v>
      </c>
      <c r="AB16" s="23">
        <f t="shared" si="5"/>
        <v>8877990</v>
      </c>
      <c r="AC16" s="23">
        <f t="shared" si="6"/>
        <v>4016588</v>
      </c>
      <c r="AD16" s="20">
        <v>467513</v>
      </c>
      <c r="AE16" s="20">
        <v>437581</v>
      </c>
      <c r="AF16" s="20">
        <v>3111494</v>
      </c>
      <c r="AG16" s="23">
        <f t="shared" si="7"/>
        <v>2065732</v>
      </c>
      <c r="AH16" s="20">
        <v>246805</v>
      </c>
      <c r="AI16" s="20">
        <v>225088</v>
      </c>
      <c r="AJ16" s="20">
        <v>1593839</v>
      </c>
      <c r="AK16" s="101">
        <f t="shared" si="8"/>
        <v>2795670</v>
      </c>
      <c r="AL16" s="20">
        <v>541602</v>
      </c>
      <c r="AM16" s="20">
        <v>308107</v>
      </c>
      <c r="AN16" s="20">
        <v>1945961</v>
      </c>
      <c r="AO16" s="23">
        <f t="shared" si="9"/>
        <v>13383342</v>
      </c>
      <c r="AP16" s="20">
        <v>463219</v>
      </c>
      <c r="AQ16" s="20">
        <v>8218937</v>
      </c>
      <c r="AR16" s="21">
        <v>4701186</v>
      </c>
      <c r="AS16" s="113">
        <f t="shared" si="10"/>
        <v>69371443</v>
      </c>
      <c r="AT16" s="103"/>
      <c r="AU16" s="104">
        <f t="shared" si="11"/>
        <v>55988101</v>
      </c>
      <c r="AV16" s="23">
        <f t="shared" si="12"/>
        <v>475365</v>
      </c>
      <c r="AW16" s="110">
        <v>475365</v>
      </c>
      <c r="AX16" s="23">
        <f t="shared" si="22"/>
        <v>1092659</v>
      </c>
      <c r="AY16" s="36">
        <v>123330</v>
      </c>
      <c r="AZ16" s="36">
        <v>630877</v>
      </c>
      <c r="BA16" s="105">
        <v>338452</v>
      </c>
      <c r="BB16" s="23">
        <f t="shared" si="23"/>
        <v>86961</v>
      </c>
      <c r="BC16" s="36">
        <v>86961</v>
      </c>
      <c r="BD16" s="112">
        <f t="shared" si="24"/>
        <v>759364</v>
      </c>
      <c r="BE16" s="110">
        <v>30837</v>
      </c>
      <c r="BF16" s="114">
        <v>728527</v>
      </c>
      <c r="BG16" s="23">
        <f t="shared" si="13"/>
        <v>293827</v>
      </c>
      <c r="BH16" s="38">
        <v>99676</v>
      </c>
      <c r="BI16" s="38">
        <v>194151</v>
      </c>
      <c r="BJ16" s="23">
        <f t="shared" si="25"/>
        <v>5683880</v>
      </c>
      <c r="BK16" s="110">
        <v>1225070</v>
      </c>
      <c r="BL16" s="110">
        <v>2383289</v>
      </c>
      <c r="BM16" s="110">
        <v>2075521</v>
      </c>
      <c r="BN16" s="23">
        <f t="shared" si="14"/>
        <v>3920809</v>
      </c>
      <c r="BO16" s="23">
        <f t="shared" si="15"/>
        <v>2035720</v>
      </c>
      <c r="BP16" s="110">
        <v>2035720</v>
      </c>
      <c r="BQ16" s="38">
        <v>991349</v>
      </c>
      <c r="BR16" s="115">
        <f t="shared" si="26"/>
        <v>893740</v>
      </c>
      <c r="BS16" s="110">
        <v>42942</v>
      </c>
      <c r="BT16" s="110">
        <v>26073</v>
      </c>
      <c r="BU16" s="116">
        <v>824725</v>
      </c>
      <c r="BV16" s="117">
        <f t="shared" si="16"/>
        <v>12312865</v>
      </c>
      <c r="BW16" s="113">
        <f t="shared" si="17"/>
        <v>81684308</v>
      </c>
      <c r="BX16" s="118"/>
      <c r="BY16" s="24"/>
      <c r="BZ16" s="113">
        <f t="shared" si="18"/>
        <v>81684308</v>
      </c>
      <c r="CA16" s="114">
        <v>0</v>
      </c>
      <c r="CB16" s="113">
        <f t="shared" si="19"/>
        <v>81684308</v>
      </c>
    </row>
    <row r="17" spans="1:80" ht="22.5" customHeight="1">
      <c r="A17" s="108" t="s">
        <v>105</v>
      </c>
      <c r="B17" s="109">
        <f t="shared" si="0"/>
        <v>8376874</v>
      </c>
      <c r="C17" s="110">
        <v>8376874</v>
      </c>
      <c r="D17" s="23">
        <f t="shared" si="1"/>
        <v>15876845</v>
      </c>
      <c r="E17" s="111">
        <v>3542684</v>
      </c>
      <c r="F17" s="111">
        <v>4209695</v>
      </c>
      <c r="G17" s="111">
        <v>1430920</v>
      </c>
      <c r="H17" s="23">
        <f t="shared" si="20"/>
        <v>5679187</v>
      </c>
      <c r="I17" s="38">
        <v>2228048</v>
      </c>
      <c r="J17" s="38">
        <v>3212971</v>
      </c>
      <c r="K17" s="38">
        <v>238168</v>
      </c>
      <c r="L17" s="110">
        <v>1014359</v>
      </c>
      <c r="M17" s="112">
        <f t="shared" si="2"/>
        <v>2190649</v>
      </c>
      <c r="N17" s="38">
        <v>2190649</v>
      </c>
      <c r="O17" s="23">
        <f t="shared" si="21"/>
        <v>3421810</v>
      </c>
      <c r="P17" s="38">
        <v>116488</v>
      </c>
      <c r="Q17" s="38">
        <v>1278066</v>
      </c>
      <c r="R17" s="38">
        <v>1042205</v>
      </c>
      <c r="S17" s="110">
        <v>985051</v>
      </c>
      <c r="T17" s="23">
        <f t="shared" si="3"/>
        <v>531834</v>
      </c>
      <c r="U17" s="38">
        <v>195980</v>
      </c>
      <c r="V17" s="38">
        <v>335854</v>
      </c>
      <c r="W17" s="23">
        <f t="shared" si="4"/>
        <v>2287335</v>
      </c>
      <c r="X17" s="38">
        <v>868397</v>
      </c>
      <c r="Y17" s="38">
        <v>256612</v>
      </c>
      <c r="Z17" s="38">
        <v>577264</v>
      </c>
      <c r="AA17" s="110">
        <v>585062</v>
      </c>
      <c r="AB17" s="23">
        <f t="shared" si="5"/>
        <v>5738845</v>
      </c>
      <c r="AC17" s="23">
        <f t="shared" si="6"/>
        <v>2465339</v>
      </c>
      <c r="AD17" s="20">
        <v>219400</v>
      </c>
      <c r="AE17" s="20">
        <v>306307</v>
      </c>
      <c r="AF17" s="20">
        <v>1939632</v>
      </c>
      <c r="AG17" s="23">
        <f t="shared" si="7"/>
        <v>1247454</v>
      </c>
      <c r="AH17" s="20">
        <v>99059</v>
      </c>
      <c r="AI17" s="20">
        <v>141262</v>
      </c>
      <c r="AJ17" s="20">
        <v>1007133</v>
      </c>
      <c r="AK17" s="101">
        <f t="shared" si="8"/>
        <v>2026052</v>
      </c>
      <c r="AL17" s="20">
        <v>514575</v>
      </c>
      <c r="AM17" s="20">
        <v>178227</v>
      </c>
      <c r="AN17" s="20">
        <v>1333250</v>
      </c>
      <c r="AO17" s="23">
        <f t="shared" si="9"/>
        <v>11436611</v>
      </c>
      <c r="AP17" s="20">
        <v>126578</v>
      </c>
      <c r="AQ17" s="20">
        <v>7984793</v>
      </c>
      <c r="AR17" s="21">
        <v>3325240</v>
      </c>
      <c r="AS17" s="113">
        <f t="shared" si="10"/>
        <v>49860803</v>
      </c>
      <c r="AT17" s="103"/>
      <c r="AU17" s="104">
        <f t="shared" si="11"/>
        <v>38424192</v>
      </c>
      <c r="AV17" s="23">
        <f t="shared" si="12"/>
        <v>486665</v>
      </c>
      <c r="AW17" s="110">
        <v>486665</v>
      </c>
      <c r="AX17" s="23">
        <f t="shared" si="22"/>
        <v>835414</v>
      </c>
      <c r="AY17" s="36">
        <v>98849</v>
      </c>
      <c r="AZ17" s="36">
        <v>467362</v>
      </c>
      <c r="BA17" s="105">
        <v>269203</v>
      </c>
      <c r="BB17" s="23">
        <f t="shared" si="23"/>
        <v>88698</v>
      </c>
      <c r="BC17" s="36">
        <v>88698</v>
      </c>
      <c r="BD17" s="112">
        <f t="shared" si="24"/>
        <v>842423</v>
      </c>
      <c r="BE17" s="110">
        <v>303388</v>
      </c>
      <c r="BF17" s="114">
        <v>539035</v>
      </c>
      <c r="BG17" s="23">
        <f t="shared" si="13"/>
        <v>307990</v>
      </c>
      <c r="BH17" s="38">
        <v>104050</v>
      </c>
      <c r="BI17" s="38">
        <v>203940</v>
      </c>
      <c r="BJ17" s="23">
        <f t="shared" si="25"/>
        <v>4047015</v>
      </c>
      <c r="BK17" s="110">
        <v>340178</v>
      </c>
      <c r="BL17" s="110">
        <v>1731340</v>
      </c>
      <c r="BM17" s="110">
        <v>1975497</v>
      </c>
      <c r="BN17" s="23">
        <f t="shared" si="14"/>
        <v>3247693</v>
      </c>
      <c r="BO17" s="23">
        <f t="shared" si="15"/>
        <v>1439545</v>
      </c>
      <c r="BP17" s="110">
        <v>1439545</v>
      </c>
      <c r="BQ17" s="38">
        <v>1050215</v>
      </c>
      <c r="BR17" s="115">
        <f t="shared" si="26"/>
        <v>757933</v>
      </c>
      <c r="BS17" s="110">
        <v>38739</v>
      </c>
      <c r="BT17" s="110">
        <v>14943</v>
      </c>
      <c r="BU17" s="116">
        <v>704251</v>
      </c>
      <c r="BV17" s="117">
        <f t="shared" si="16"/>
        <v>9855898</v>
      </c>
      <c r="BW17" s="113">
        <f t="shared" si="17"/>
        <v>59716701</v>
      </c>
      <c r="BX17" s="118"/>
      <c r="BY17" s="24"/>
      <c r="BZ17" s="113">
        <f t="shared" si="18"/>
        <v>59716701</v>
      </c>
      <c r="CA17" s="114">
        <v>0</v>
      </c>
      <c r="CB17" s="113">
        <f t="shared" si="19"/>
        <v>59716701</v>
      </c>
    </row>
    <row r="18" spans="1:80" ht="22.5" customHeight="1">
      <c r="A18" s="108" t="s">
        <v>106</v>
      </c>
      <c r="B18" s="109">
        <f t="shared" si="0"/>
        <v>15228229</v>
      </c>
      <c r="C18" s="110">
        <v>15228229</v>
      </c>
      <c r="D18" s="23">
        <f t="shared" si="1"/>
        <v>50456391</v>
      </c>
      <c r="E18" s="111">
        <v>9652471</v>
      </c>
      <c r="F18" s="111">
        <v>11015797</v>
      </c>
      <c r="G18" s="111">
        <v>6052382</v>
      </c>
      <c r="H18" s="23">
        <f t="shared" si="20"/>
        <v>16978415</v>
      </c>
      <c r="I18" s="38">
        <v>6295805</v>
      </c>
      <c r="J18" s="38">
        <v>9751783</v>
      </c>
      <c r="K18" s="38">
        <v>930827</v>
      </c>
      <c r="L18" s="110">
        <v>6757326</v>
      </c>
      <c r="M18" s="112">
        <f t="shared" si="2"/>
        <v>4551461</v>
      </c>
      <c r="N18" s="38">
        <v>4551461</v>
      </c>
      <c r="O18" s="23">
        <f t="shared" si="21"/>
        <v>8670478</v>
      </c>
      <c r="P18" s="38">
        <v>200041</v>
      </c>
      <c r="Q18" s="38">
        <v>3086921</v>
      </c>
      <c r="R18" s="38">
        <v>2967312</v>
      </c>
      <c r="S18" s="110">
        <v>2416204</v>
      </c>
      <c r="T18" s="23">
        <f t="shared" si="3"/>
        <v>853075</v>
      </c>
      <c r="U18" s="38">
        <v>182825</v>
      </c>
      <c r="V18" s="38">
        <v>670250</v>
      </c>
      <c r="W18" s="23">
        <f t="shared" si="4"/>
        <v>5889149</v>
      </c>
      <c r="X18" s="38">
        <v>2421051</v>
      </c>
      <c r="Y18" s="38">
        <v>372237</v>
      </c>
      <c r="Z18" s="38">
        <v>1214888</v>
      </c>
      <c r="AA18" s="110">
        <v>1880973</v>
      </c>
      <c r="AB18" s="23">
        <f t="shared" si="5"/>
        <v>14670902</v>
      </c>
      <c r="AC18" s="23">
        <f t="shared" si="6"/>
        <v>7252210</v>
      </c>
      <c r="AD18" s="20">
        <v>1089641</v>
      </c>
      <c r="AE18" s="20">
        <v>922898</v>
      </c>
      <c r="AF18" s="20">
        <v>5239671</v>
      </c>
      <c r="AG18" s="23">
        <f t="shared" si="7"/>
        <v>3659314</v>
      </c>
      <c r="AH18" s="20">
        <v>580871</v>
      </c>
      <c r="AI18" s="20">
        <v>504508</v>
      </c>
      <c r="AJ18" s="20">
        <v>2573935</v>
      </c>
      <c r="AK18" s="101">
        <f t="shared" si="8"/>
        <v>3759378</v>
      </c>
      <c r="AL18" s="20">
        <v>661225</v>
      </c>
      <c r="AM18" s="20">
        <v>292502</v>
      </c>
      <c r="AN18" s="20">
        <v>2805651</v>
      </c>
      <c r="AO18" s="23">
        <f t="shared" si="9"/>
        <v>23900980</v>
      </c>
      <c r="AP18" s="20">
        <v>3543532</v>
      </c>
      <c r="AQ18" s="20">
        <v>11809500</v>
      </c>
      <c r="AR18" s="21">
        <v>8547948</v>
      </c>
      <c r="AS18" s="113">
        <f t="shared" si="10"/>
        <v>124220665</v>
      </c>
      <c r="AT18" s="103"/>
      <c r="AU18" s="104">
        <f t="shared" si="11"/>
        <v>100319685</v>
      </c>
      <c r="AV18" s="23">
        <f t="shared" si="12"/>
        <v>480758</v>
      </c>
      <c r="AW18" s="110">
        <v>480758</v>
      </c>
      <c r="AX18" s="23">
        <f t="shared" si="22"/>
        <v>2477897</v>
      </c>
      <c r="AY18" s="36">
        <v>214069</v>
      </c>
      <c r="AZ18" s="36">
        <v>1541434</v>
      </c>
      <c r="BA18" s="105">
        <v>722394</v>
      </c>
      <c r="BB18" s="23">
        <f t="shared" si="23"/>
        <v>288466</v>
      </c>
      <c r="BC18" s="36">
        <v>288466</v>
      </c>
      <c r="BD18" s="112">
        <f t="shared" si="24"/>
        <v>1473024</v>
      </c>
      <c r="BE18" s="110">
        <v>55443</v>
      </c>
      <c r="BF18" s="114">
        <v>1417581</v>
      </c>
      <c r="BG18" s="23">
        <f t="shared" si="13"/>
        <v>277096</v>
      </c>
      <c r="BH18" s="38">
        <v>94553</v>
      </c>
      <c r="BI18" s="38">
        <v>182543</v>
      </c>
      <c r="BJ18" s="23">
        <f t="shared" si="25"/>
        <v>10014875</v>
      </c>
      <c r="BK18" s="110">
        <v>471373</v>
      </c>
      <c r="BL18" s="110">
        <v>5818599</v>
      </c>
      <c r="BM18" s="110">
        <v>3724903</v>
      </c>
      <c r="BN18" s="23">
        <f t="shared" si="14"/>
        <v>8339591</v>
      </c>
      <c r="BO18" s="23">
        <f t="shared" si="15"/>
        <v>4671936</v>
      </c>
      <c r="BP18" s="110">
        <v>4671936</v>
      </c>
      <c r="BQ18" s="38">
        <v>2379952</v>
      </c>
      <c r="BR18" s="115">
        <f t="shared" si="26"/>
        <v>1287703</v>
      </c>
      <c r="BS18" s="110">
        <v>61426</v>
      </c>
      <c r="BT18" s="110">
        <v>22703</v>
      </c>
      <c r="BU18" s="116">
        <v>1203574</v>
      </c>
      <c r="BV18" s="117">
        <f t="shared" si="16"/>
        <v>23351707</v>
      </c>
      <c r="BW18" s="113">
        <f t="shared" si="17"/>
        <v>147572372</v>
      </c>
      <c r="BX18" s="118"/>
      <c r="BY18" s="24"/>
      <c r="BZ18" s="113">
        <f t="shared" si="18"/>
        <v>147572372</v>
      </c>
      <c r="CA18" s="114">
        <v>0</v>
      </c>
      <c r="CB18" s="113">
        <f t="shared" si="19"/>
        <v>147572372</v>
      </c>
    </row>
    <row r="19" spans="1:80" ht="22.5" customHeight="1">
      <c r="A19" s="108" t="s">
        <v>107</v>
      </c>
      <c r="B19" s="109">
        <f t="shared" si="0"/>
        <v>17055915</v>
      </c>
      <c r="C19" s="110">
        <v>17055915</v>
      </c>
      <c r="D19" s="23">
        <f t="shared" si="1"/>
        <v>43954767</v>
      </c>
      <c r="E19" s="111">
        <v>10025683</v>
      </c>
      <c r="F19" s="111">
        <v>12292369</v>
      </c>
      <c r="G19" s="111">
        <v>3244559</v>
      </c>
      <c r="H19" s="23">
        <f t="shared" si="20"/>
        <v>14806112</v>
      </c>
      <c r="I19" s="38">
        <v>6279547</v>
      </c>
      <c r="J19" s="38">
        <v>7213472</v>
      </c>
      <c r="K19" s="38">
        <v>1313093</v>
      </c>
      <c r="L19" s="110">
        <v>3586044</v>
      </c>
      <c r="M19" s="112">
        <f t="shared" si="2"/>
        <v>5186504</v>
      </c>
      <c r="N19" s="38">
        <v>5186504</v>
      </c>
      <c r="O19" s="23">
        <f t="shared" si="21"/>
        <v>10735073</v>
      </c>
      <c r="P19" s="38">
        <v>230585</v>
      </c>
      <c r="Q19" s="38">
        <v>4090011</v>
      </c>
      <c r="R19" s="38">
        <v>3330617</v>
      </c>
      <c r="S19" s="110">
        <v>3083860</v>
      </c>
      <c r="T19" s="23">
        <f t="shared" si="3"/>
        <v>807282</v>
      </c>
      <c r="U19" s="38">
        <v>248954</v>
      </c>
      <c r="V19" s="38">
        <v>558328</v>
      </c>
      <c r="W19" s="23">
        <f t="shared" si="4"/>
        <v>5504384</v>
      </c>
      <c r="X19" s="38">
        <v>1880855</v>
      </c>
      <c r="Y19" s="38">
        <v>414875</v>
      </c>
      <c r="Z19" s="38">
        <v>1487670</v>
      </c>
      <c r="AA19" s="110">
        <v>1720984</v>
      </c>
      <c r="AB19" s="23">
        <f t="shared" si="5"/>
        <v>15399616</v>
      </c>
      <c r="AC19" s="23">
        <f t="shared" si="6"/>
        <v>7421738</v>
      </c>
      <c r="AD19" s="20">
        <v>848239</v>
      </c>
      <c r="AE19" s="20">
        <v>1001464</v>
      </c>
      <c r="AF19" s="20">
        <v>5572035</v>
      </c>
      <c r="AG19" s="23">
        <f t="shared" si="7"/>
        <v>3679565</v>
      </c>
      <c r="AH19" s="20">
        <v>392972</v>
      </c>
      <c r="AI19" s="20">
        <v>496747</v>
      </c>
      <c r="AJ19" s="20">
        <v>2789846</v>
      </c>
      <c r="AK19" s="101">
        <f t="shared" si="8"/>
        <v>4298313</v>
      </c>
      <c r="AL19" s="20">
        <v>671556</v>
      </c>
      <c r="AM19" s="20">
        <v>433310</v>
      </c>
      <c r="AN19" s="20">
        <v>3193447</v>
      </c>
      <c r="AO19" s="23">
        <f t="shared" si="9"/>
        <v>26039679</v>
      </c>
      <c r="AP19" s="20">
        <v>639609</v>
      </c>
      <c r="AQ19" s="20">
        <v>15585327</v>
      </c>
      <c r="AR19" s="21">
        <v>9814743</v>
      </c>
      <c r="AS19" s="113">
        <f t="shared" si="10"/>
        <v>124683220</v>
      </c>
      <c r="AT19" s="103"/>
      <c r="AU19" s="104">
        <f t="shared" si="11"/>
        <v>98643541</v>
      </c>
      <c r="AV19" s="23">
        <f t="shared" si="12"/>
        <v>570745</v>
      </c>
      <c r="AW19" s="110">
        <v>570745</v>
      </c>
      <c r="AX19" s="23">
        <f t="shared" si="22"/>
        <v>2714688</v>
      </c>
      <c r="AY19" s="36">
        <v>294611</v>
      </c>
      <c r="AZ19" s="36">
        <v>1570082</v>
      </c>
      <c r="BA19" s="105">
        <v>849995</v>
      </c>
      <c r="BB19" s="23">
        <f t="shared" si="23"/>
        <v>103771</v>
      </c>
      <c r="BC19" s="36">
        <v>103771</v>
      </c>
      <c r="BD19" s="112">
        <f t="shared" si="24"/>
        <v>1805623</v>
      </c>
      <c r="BE19" s="110">
        <v>66899</v>
      </c>
      <c r="BF19" s="114">
        <v>1738724</v>
      </c>
      <c r="BG19" s="23">
        <f t="shared" si="13"/>
        <v>338607</v>
      </c>
      <c r="BH19" s="38">
        <v>113310</v>
      </c>
      <c r="BI19" s="38">
        <v>225297</v>
      </c>
      <c r="BJ19" s="23">
        <f t="shared" si="25"/>
        <v>14823717</v>
      </c>
      <c r="BK19" s="110">
        <v>1285957</v>
      </c>
      <c r="BL19" s="110">
        <v>7634447</v>
      </c>
      <c r="BM19" s="110">
        <v>5903313</v>
      </c>
      <c r="BN19" s="23">
        <f t="shared" si="14"/>
        <v>9133652</v>
      </c>
      <c r="BO19" s="23">
        <f t="shared" si="15"/>
        <v>5105087</v>
      </c>
      <c r="BP19" s="110">
        <v>5105087</v>
      </c>
      <c r="BQ19" s="38">
        <v>2269981</v>
      </c>
      <c r="BR19" s="115">
        <f t="shared" si="26"/>
        <v>1758584</v>
      </c>
      <c r="BS19" s="110">
        <v>62969</v>
      </c>
      <c r="BT19" s="110">
        <v>47490</v>
      </c>
      <c r="BU19" s="116">
        <v>1648125</v>
      </c>
      <c r="BV19" s="117">
        <f t="shared" si="16"/>
        <v>29490803</v>
      </c>
      <c r="BW19" s="113">
        <f t="shared" si="17"/>
        <v>154174023</v>
      </c>
      <c r="BX19" s="118"/>
      <c r="BY19" s="24"/>
      <c r="BZ19" s="113">
        <f t="shared" si="18"/>
        <v>154174023</v>
      </c>
      <c r="CA19" s="114">
        <v>0</v>
      </c>
      <c r="CB19" s="113">
        <f t="shared" si="19"/>
        <v>154174023</v>
      </c>
    </row>
    <row r="20" spans="1:80" ht="22.5" customHeight="1">
      <c r="A20" s="108" t="s">
        <v>108</v>
      </c>
      <c r="B20" s="109">
        <f t="shared" si="0"/>
        <v>7627678</v>
      </c>
      <c r="C20" s="110">
        <v>7627678</v>
      </c>
      <c r="D20" s="23">
        <f t="shared" si="1"/>
        <v>13305884</v>
      </c>
      <c r="E20" s="111">
        <v>3214489</v>
      </c>
      <c r="F20" s="111">
        <v>3516255</v>
      </c>
      <c r="G20" s="111">
        <v>1016416</v>
      </c>
      <c r="H20" s="23">
        <f t="shared" si="20"/>
        <v>4752521</v>
      </c>
      <c r="I20" s="38">
        <v>1730627</v>
      </c>
      <c r="J20" s="38">
        <v>2771748</v>
      </c>
      <c r="K20" s="38">
        <v>250146</v>
      </c>
      <c r="L20" s="110">
        <v>806203</v>
      </c>
      <c r="M20" s="112">
        <f t="shared" si="2"/>
        <v>2008362</v>
      </c>
      <c r="N20" s="38">
        <v>2008362</v>
      </c>
      <c r="O20" s="23">
        <f t="shared" si="21"/>
        <v>2878462</v>
      </c>
      <c r="P20" s="38">
        <v>106265</v>
      </c>
      <c r="Q20" s="38">
        <v>712383</v>
      </c>
      <c r="R20" s="38">
        <v>920240</v>
      </c>
      <c r="S20" s="110">
        <v>1139574</v>
      </c>
      <c r="T20" s="23">
        <f t="shared" si="3"/>
        <v>705101</v>
      </c>
      <c r="U20" s="38">
        <v>192037</v>
      </c>
      <c r="V20" s="38">
        <v>513064</v>
      </c>
      <c r="W20" s="23">
        <f t="shared" si="4"/>
        <v>1953538</v>
      </c>
      <c r="X20" s="38">
        <v>770082</v>
      </c>
      <c r="Y20" s="38">
        <v>242370</v>
      </c>
      <c r="Z20" s="38">
        <v>553010</v>
      </c>
      <c r="AA20" s="110">
        <v>388076</v>
      </c>
      <c r="AB20" s="23">
        <f t="shared" si="5"/>
        <v>5013722</v>
      </c>
      <c r="AC20" s="23">
        <f t="shared" si="6"/>
        <v>1921778</v>
      </c>
      <c r="AD20" s="20">
        <v>179836</v>
      </c>
      <c r="AE20" s="20">
        <v>200889</v>
      </c>
      <c r="AF20" s="20">
        <v>1541053</v>
      </c>
      <c r="AG20" s="23">
        <f t="shared" si="7"/>
        <v>864976</v>
      </c>
      <c r="AH20" s="20">
        <v>85122</v>
      </c>
      <c r="AI20" s="20">
        <v>86931</v>
      </c>
      <c r="AJ20" s="20">
        <v>692923</v>
      </c>
      <c r="AK20" s="101">
        <f t="shared" si="8"/>
        <v>2226968</v>
      </c>
      <c r="AL20" s="20">
        <v>489312</v>
      </c>
      <c r="AM20" s="20">
        <v>227502</v>
      </c>
      <c r="AN20" s="20">
        <v>1510154</v>
      </c>
      <c r="AO20" s="23">
        <f t="shared" si="9"/>
        <v>8821524</v>
      </c>
      <c r="AP20" s="20">
        <v>378157</v>
      </c>
      <c r="AQ20" s="20">
        <v>5236152</v>
      </c>
      <c r="AR20" s="21">
        <v>3207215</v>
      </c>
      <c r="AS20" s="113">
        <f t="shared" si="10"/>
        <v>42314271</v>
      </c>
      <c r="AT20" s="103"/>
      <c r="AU20" s="104">
        <f t="shared" si="11"/>
        <v>33492747</v>
      </c>
      <c r="AV20" s="23">
        <f t="shared" si="12"/>
        <v>486959</v>
      </c>
      <c r="AW20" s="110">
        <v>486959</v>
      </c>
      <c r="AX20" s="23">
        <f t="shared" si="22"/>
        <v>663392</v>
      </c>
      <c r="AY20" s="36">
        <v>83555</v>
      </c>
      <c r="AZ20" s="36">
        <v>384203</v>
      </c>
      <c r="BA20" s="105">
        <v>195634</v>
      </c>
      <c r="BB20" s="23">
        <f t="shared" si="23"/>
        <v>88625</v>
      </c>
      <c r="BC20" s="36">
        <v>88625</v>
      </c>
      <c r="BD20" s="112">
        <f t="shared" si="24"/>
        <v>585976</v>
      </c>
      <c r="BE20" s="110">
        <v>154049</v>
      </c>
      <c r="BF20" s="114">
        <v>431927</v>
      </c>
      <c r="BG20" s="23">
        <f t="shared" si="13"/>
        <v>310974</v>
      </c>
      <c r="BH20" s="38">
        <v>104957</v>
      </c>
      <c r="BI20" s="38">
        <v>206017</v>
      </c>
      <c r="BJ20" s="23">
        <f t="shared" si="25"/>
        <v>2794481</v>
      </c>
      <c r="BK20" s="110">
        <v>243399</v>
      </c>
      <c r="BL20" s="110">
        <v>1809381</v>
      </c>
      <c r="BM20" s="110">
        <v>741701</v>
      </c>
      <c r="BN20" s="23">
        <f t="shared" si="14"/>
        <v>1923134</v>
      </c>
      <c r="BO20" s="23">
        <f t="shared" si="15"/>
        <v>839215</v>
      </c>
      <c r="BP20" s="110">
        <v>839215</v>
      </c>
      <c r="BQ20" s="38">
        <v>377810</v>
      </c>
      <c r="BR20" s="115">
        <f t="shared" si="26"/>
        <v>706109</v>
      </c>
      <c r="BS20" s="110">
        <v>34829</v>
      </c>
      <c r="BT20" s="110">
        <v>9844</v>
      </c>
      <c r="BU20" s="116">
        <v>661436</v>
      </c>
      <c r="BV20" s="117">
        <f t="shared" si="16"/>
        <v>6853541</v>
      </c>
      <c r="BW20" s="113">
        <f t="shared" si="17"/>
        <v>49167812</v>
      </c>
      <c r="BX20" s="118"/>
      <c r="BY20" s="24"/>
      <c r="BZ20" s="113">
        <f t="shared" si="18"/>
        <v>49167812</v>
      </c>
      <c r="CA20" s="114">
        <v>0</v>
      </c>
      <c r="CB20" s="113">
        <f t="shared" si="19"/>
        <v>49167812</v>
      </c>
    </row>
    <row r="21" spans="1:80" ht="22.5" customHeight="1">
      <c r="A21" s="108" t="s">
        <v>109</v>
      </c>
      <c r="B21" s="109">
        <f t="shared" si="0"/>
        <v>9280298</v>
      </c>
      <c r="C21" s="110">
        <v>9280298</v>
      </c>
      <c r="D21" s="23">
        <f t="shared" si="1"/>
        <v>22486762</v>
      </c>
      <c r="E21" s="111">
        <v>4652887</v>
      </c>
      <c r="F21" s="111">
        <v>5064341</v>
      </c>
      <c r="G21" s="111">
        <v>2878009</v>
      </c>
      <c r="H21" s="23">
        <f t="shared" si="20"/>
        <v>7056999</v>
      </c>
      <c r="I21" s="38">
        <v>2579502</v>
      </c>
      <c r="J21" s="38">
        <v>3990240</v>
      </c>
      <c r="K21" s="38">
        <v>487257</v>
      </c>
      <c r="L21" s="110">
        <v>2834526</v>
      </c>
      <c r="M21" s="112">
        <f t="shared" si="2"/>
        <v>2403471</v>
      </c>
      <c r="N21" s="38">
        <v>2403471</v>
      </c>
      <c r="O21" s="23">
        <f t="shared" si="21"/>
        <v>4474166</v>
      </c>
      <c r="P21" s="38">
        <v>126468</v>
      </c>
      <c r="Q21" s="38">
        <v>1519194</v>
      </c>
      <c r="R21" s="38">
        <v>1611799</v>
      </c>
      <c r="S21" s="110">
        <v>1216705</v>
      </c>
      <c r="T21" s="23">
        <f t="shared" si="3"/>
        <v>537029</v>
      </c>
      <c r="U21" s="38">
        <v>199893</v>
      </c>
      <c r="V21" s="38">
        <v>337136</v>
      </c>
      <c r="W21" s="23">
        <f t="shared" si="4"/>
        <v>2547570</v>
      </c>
      <c r="X21" s="38">
        <v>969163</v>
      </c>
      <c r="Y21" s="38">
        <v>270272</v>
      </c>
      <c r="Z21" s="38">
        <v>655998</v>
      </c>
      <c r="AA21" s="110">
        <v>652137</v>
      </c>
      <c r="AB21" s="23">
        <f t="shared" si="5"/>
        <v>6714137</v>
      </c>
      <c r="AC21" s="23">
        <f t="shared" si="6"/>
        <v>2919451</v>
      </c>
      <c r="AD21" s="20">
        <v>320481</v>
      </c>
      <c r="AE21" s="20">
        <v>335147</v>
      </c>
      <c r="AF21" s="20">
        <v>2263823</v>
      </c>
      <c r="AG21" s="23">
        <f t="shared" si="7"/>
        <v>1572853</v>
      </c>
      <c r="AH21" s="20">
        <v>161442</v>
      </c>
      <c r="AI21" s="20">
        <v>178518</v>
      </c>
      <c r="AJ21" s="20">
        <v>1232893</v>
      </c>
      <c r="AK21" s="101">
        <f t="shared" si="8"/>
        <v>2221833</v>
      </c>
      <c r="AL21" s="20">
        <v>520468</v>
      </c>
      <c r="AM21" s="20">
        <v>192582</v>
      </c>
      <c r="AN21" s="20">
        <v>1508783</v>
      </c>
      <c r="AO21" s="23">
        <f t="shared" si="9"/>
        <v>8135015</v>
      </c>
      <c r="AP21" s="20">
        <v>516870</v>
      </c>
      <c r="AQ21" s="20">
        <v>3774769</v>
      </c>
      <c r="AR21" s="21">
        <v>3843376</v>
      </c>
      <c r="AS21" s="113">
        <f t="shared" si="10"/>
        <v>56578448</v>
      </c>
      <c r="AT21" s="103"/>
      <c r="AU21" s="104">
        <f t="shared" si="11"/>
        <v>48443433</v>
      </c>
      <c r="AV21" s="23">
        <f t="shared" si="12"/>
        <v>459406</v>
      </c>
      <c r="AW21" s="110">
        <v>459406</v>
      </c>
      <c r="AX21" s="23">
        <f t="shared" si="22"/>
        <v>936829</v>
      </c>
      <c r="AY21" s="36">
        <v>109440</v>
      </c>
      <c r="AZ21" s="36">
        <v>553806</v>
      </c>
      <c r="BA21" s="105">
        <v>273583</v>
      </c>
      <c r="BB21" s="23">
        <f t="shared" si="23"/>
        <v>84179</v>
      </c>
      <c r="BC21" s="36">
        <v>84179</v>
      </c>
      <c r="BD21" s="112">
        <f t="shared" si="24"/>
        <v>709859</v>
      </c>
      <c r="BE21" s="110">
        <v>65735</v>
      </c>
      <c r="BF21" s="114">
        <v>644124</v>
      </c>
      <c r="BG21" s="23">
        <f t="shared" si="13"/>
        <v>284271</v>
      </c>
      <c r="BH21" s="38">
        <v>96705</v>
      </c>
      <c r="BI21" s="38">
        <v>187566</v>
      </c>
      <c r="BJ21" s="23">
        <f t="shared" si="25"/>
        <v>4129646</v>
      </c>
      <c r="BK21" s="110">
        <v>301658</v>
      </c>
      <c r="BL21" s="110">
        <v>1562374</v>
      </c>
      <c r="BM21" s="110">
        <v>2265614</v>
      </c>
      <c r="BN21" s="23">
        <f t="shared" si="14"/>
        <v>3064368</v>
      </c>
      <c r="BO21" s="23">
        <f t="shared" si="15"/>
        <v>1507222</v>
      </c>
      <c r="BP21" s="110">
        <v>1507222</v>
      </c>
      <c r="BQ21" s="38">
        <v>774796</v>
      </c>
      <c r="BR21" s="115">
        <f t="shared" si="26"/>
        <v>782350</v>
      </c>
      <c r="BS21" s="110">
        <v>39655</v>
      </c>
      <c r="BT21" s="110">
        <v>14766</v>
      </c>
      <c r="BU21" s="116">
        <v>727929</v>
      </c>
      <c r="BV21" s="117">
        <f t="shared" si="16"/>
        <v>9668558</v>
      </c>
      <c r="BW21" s="113">
        <f t="shared" si="17"/>
        <v>66247006</v>
      </c>
      <c r="BX21" s="118"/>
      <c r="BY21" s="25"/>
      <c r="BZ21" s="113">
        <f t="shared" si="18"/>
        <v>66247006</v>
      </c>
      <c r="CA21" s="114">
        <v>0</v>
      </c>
      <c r="CB21" s="113">
        <f t="shared" si="19"/>
        <v>66247006</v>
      </c>
    </row>
    <row r="22" spans="1:80" ht="22.5" customHeight="1">
      <c r="A22" s="108" t="s">
        <v>110</v>
      </c>
      <c r="B22" s="109">
        <f t="shared" si="0"/>
        <v>12404488</v>
      </c>
      <c r="C22" s="110">
        <v>12404488</v>
      </c>
      <c r="D22" s="23">
        <f t="shared" si="1"/>
        <v>31578339</v>
      </c>
      <c r="E22" s="111">
        <v>6922341</v>
      </c>
      <c r="F22" s="111">
        <v>8276876</v>
      </c>
      <c r="G22" s="111">
        <v>2610309</v>
      </c>
      <c r="H22" s="23">
        <f t="shared" si="20"/>
        <v>10718941</v>
      </c>
      <c r="I22" s="38">
        <v>3901448</v>
      </c>
      <c r="J22" s="38">
        <v>6114264</v>
      </c>
      <c r="K22" s="38">
        <v>703229</v>
      </c>
      <c r="L22" s="110">
        <v>3049872</v>
      </c>
      <c r="M22" s="112">
        <f t="shared" si="2"/>
        <v>3560968</v>
      </c>
      <c r="N22" s="38">
        <v>3560968</v>
      </c>
      <c r="O22" s="23">
        <f t="shared" si="21"/>
        <v>6910169</v>
      </c>
      <c r="P22" s="38">
        <v>170272</v>
      </c>
      <c r="Q22" s="38">
        <v>3211651</v>
      </c>
      <c r="R22" s="38">
        <v>1612360</v>
      </c>
      <c r="S22" s="110">
        <v>1915886</v>
      </c>
      <c r="T22" s="23">
        <f t="shared" si="3"/>
        <v>683988</v>
      </c>
      <c r="U22" s="38">
        <v>225559</v>
      </c>
      <c r="V22" s="38">
        <v>458429</v>
      </c>
      <c r="W22" s="23">
        <f t="shared" si="4"/>
        <v>3540887</v>
      </c>
      <c r="X22" s="38">
        <v>1379666</v>
      </c>
      <c r="Y22" s="38">
        <v>331287</v>
      </c>
      <c r="Z22" s="38">
        <v>1032591</v>
      </c>
      <c r="AA22" s="110">
        <v>797343</v>
      </c>
      <c r="AB22" s="23">
        <f t="shared" si="5"/>
        <v>10874706</v>
      </c>
      <c r="AC22" s="23">
        <f t="shared" si="6"/>
        <v>5111794</v>
      </c>
      <c r="AD22" s="20">
        <v>591819</v>
      </c>
      <c r="AE22" s="20">
        <v>624547</v>
      </c>
      <c r="AF22" s="20">
        <v>3895428</v>
      </c>
      <c r="AG22" s="23">
        <f t="shared" si="7"/>
        <v>2674514</v>
      </c>
      <c r="AH22" s="20">
        <v>294876</v>
      </c>
      <c r="AI22" s="20">
        <v>343066</v>
      </c>
      <c r="AJ22" s="20">
        <v>2036572</v>
      </c>
      <c r="AK22" s="101">
        <f t="shared" si="8"/>
        <v>3088398</v>
      </c>
      <c r="AL22" s="20">
        <v>581343</v>
      </c>
      <c r="AM22" s="20">
        <v>288873</v>
      </c>
      <c r="AN22" s="20">
        <v>2218182</v>
      </c>
      <c r="AO22" s="23">
        <f t="shared" si="9"/>
        <v>16880647</v>
      </c>
      <c r="AP22" s="20">
        <v>1732874</v>
      </c>
      <c r="AQ22" s="20">
        <v>8803586</v>
      </c>
      <c r="AR22" s="21">
        <v>6344187</v>
      </c>
      <c r="AS22" s="113">
        <f t="shared" si="10"/>
        <v>86434192</v>
      </c>
      <c r="AT22" s="103"/>
      <c r="AU22" s="104">
        <f t="shared" si="11"/>
        <v>69553545</v>
      </c>
      <c r="AV22" s="23">
        <f t="shared" si="12"/>
        <v>494548</v>
      </c>
      <c r="AW22" s="110">
        <v>494548</v>
      </c>
      <c r="AX22" s="23">
        <f t="shared" si="22"/>
        <v>1594193</v>
      </c>
      <c r="AY22" s="36">
        <v>178219</v>
      </c>
      <c r="AZ22" s="36">
        <v>937245</v>
      </c>
      <c r="BA22" s="105">
        <v>478729</v>
      </c>
      <c r="BB22" s="23">
        <f t="shared" si="23"/>
        <v>90534</v>
      </c>
      <c r="BC22" s="36">
        <v>90534</v>
      </c>
      <c r="BD22" s="112">
        <f t="shared" si="24"/>
        <v>1179744</v>
      </c>
      <c r="BE22" s="110">
        <v>74392</v>
      </c>
      <c r="BF22" s="114">
        <v>1105352</v>
      </c>
      <c r="BG22" s="23">
        <f t="shared" si="13"/>
        <v>298036</v>
      </c>
      <c r="BH22" s="38">
        <v>100952</v>
      </c>
      <c r="BI22" s="38">
        <v>197084</v>
      </c>
      <c r="BJ22" s="23">
        <f t="shared" si="25"/>
        <v>7902825</v>
      </c>
      <c r="BK22" s="110">
        <v>832233</v>
      </c>
      <c r="BL22" s="110">
        <v>3445089</v>
      </c>
      <c r="BM22" s="110">
        <v>3625503</v>
      </c>
      <c r="BN22" s="23">
        <f t="shared" si="14"/>
        <v>5487439</v>
      </c>
      <c r="BO22" s="23">
        <f t="shared" si="15"/>
        <v>2904681</v>
      </c>
      <c r="BP22" s="110">
        <v>2904681</v>
      </c>
      <c r="BQ22" s="38">
        <v>1446220</v>
      </c>
      <c r="BR22" s="115">
        <f t="shared" si="26"/>
        <v>1136538</v>
      </c>
      <c r="BS22" s="110">
        <v>49079</v>
      </c>
      <c r="BT22" s="110">
        <v>23634</v>
      </c>
      <c r="BU22" s="116">
        <v>1063825</v>
      </c>
      <c r="BV22" s="117">
        <f t="shared" si="16"/>
        <v>17047319</v>
      </c>
      <c r="BW22" s="113">
        <f t="shared" si="17"/>
        <v>103481511</v>
      </c>
      <c r="BX22" s="118"/>
      <c r="BY22" s="26"/>
      <c r="BZ22" s="113">
        <f t="shared" si="18"/>
        <v>103481511</v>
      </c>
      <c r="CA22" s="114">
        <v>0</v>
      </c>
      <c r="CB22" s="113">
        <f t="shared" si="19"/>
        <v>103481511</v>
      </c>
    </row>
    <row r="23" spans="1:80" ht="22.5" customHeight="1">
      <c r="A23" s="108" t="s">
        <v>111</v>
      </c>
      <c r="B23" s="109">
        <f t="shared" si="0"/>
        <v>8269613</v>
      </c>
      <c r="C23" s="110">
        <v>8269613</v>
      </c>
      <c r="D23" s="23">
        <f t="shared" si="1"/>
        <v>19903067</v>
      </c>
      <c r="E23" s="111">
        <v>3903927</v>
      </c>
      <c r="F23" s="111">
        <v>4546323</v>
      </c>
      <c r="G23" s="111">
        <v>2100998</v>
      </c>
      <c r="H23" s="23">
        <f t="shared" si="20"/>
        <v>6514819</v>
      </c>
      <c r="I23" s="38">
        <v>2185862</v>
      </c>
      <c r="J23" s="38">
        <v>3971001</v>
      </c>
      <c r="K23" s="38">
        <v>357956</v>
      </c>
      <c r="L23" s="110">
        <v>2837000</v>
      </c>
      <c r="M23" s="112">
        <f t="shared" si="2"/>
        <v>2233774</v>
      </c>
      <c r="N23" s="38">
        <v>2233774</v>
      </c>
      <c r="O23" s="23">
        <f t="shared" si="21"/>
        <v>3539132</v>
      </c>
      <c r="P23" s="38">
        <v>115883</v>
      </c>
      <c r="Q23" s="38">
        <v>1129723</v>
      </c>
      <c r="R23" s="38">
        <v>1095094</v>
      </c>
      <c r="S23" s="110">
        <v>1198432</v>
      </c>
      <c r="T23" s="23">
        <f t="shared" si="3"/>
        <v>605467</v>
      </c>
      <c r="U23" s="38">
        <v>195838</v>
      </c>
      <c r="V23" s="38">
        <v>409629</v>
      </c>
      <c r="W23" s="23">
        <f t="shared" si="4"/>
        <v>2161374</v>
      </c>
      <c r="X23" s="38">
        <v>874021</v>
      </c>
      <c r="Y23" s="38">
        <v>255822</v>
      </c>
      <c r="Z23" s="38">
        <v>626223</v>
      </c>
      <c r="AA23" s="110">
        <v>405308</v>
      </c>
      <c r="AB23" s="23">
        <f t="shared" si="5"/>
        <v>5644976</v>
      </c>
      <c r="AC23" s="23">
        <f t="shared" si="6"/>
        <v>2452614</v>
      </c>
      <c r="AD23" s="20">
        <v>231973</v>
      </c>
      <c r="AE23" s="20">
        <v>262549</v>
      </c>
      <c r="AF23" s="20">
        <v>1958092</v>
      </c>
      <c r="AG23" s="23">
        <f t="shared" si="7"/>
        <v>1047541</v>
      </c>
      <c r="AH23" s="20">
        <v>121503</v>
      </c>
      <c r="AI23" s="20">
        <v>125739</v>
      </c>
      <c r="AJ23" s="20">
        <v>800299</v>
      </c>
      <c r="AK23" s="101">
        <f t="shared" si="8"/>
        <v>2144821</v>
      </c>
      <c r="AL23" s="20">
        <v>504644</v>
      </c>
      <c r="AM23" s="20">
        <v>97501</v>
      </c>
      <c r="AN23" s="20">
        <v>1542676</v>
      </c>
      <c r="AO23" s="23">
        <f t="shared" si="9"/>
        <v>7562487</v>
      </c>
      <c r="AP23" s="20">
        <v>201065</v>
      </c>
      <c r="AQ23" s="20">
        <v>3850987</v>
      </c>
      <c r="AR23" s="21">
        <v>3510435</v>
      </c>
      <c r="AS23" s="113">
        <f t="shared" si="10"/>
        <v>49919890</v>
      </c>
      <c r="AT23" s="103"/>
      <c r="AU23" s="104">
        <f t="shared" si="11"/>
        <v>42357403</v>
      </c>
      <c r="AV23" s="23">
        <f t="shared" si="12"/>
        <v>411330</v>
      </c>
      <c r="AW23" s="110">
        <v>411330</v>
      </c>
      <c r="AX23" s="23">
        <f t="shared" si="22"/>
        <v>753607</v>
      </c>
      <c r="AY23" s="36">
        <v>88752</v>
      </c>
      <c r="AZ23" s="36">
        <v>440331</v>
      </c>
      <c r="BA23" s="105">
        <v>224524</v>
      </c>
      <c r="BB23" s="23">
        <f t="shared" si="23"/>
        <v>75868</v>
      </c>
      <c r="BC23" s="36">
        <v>75868</v>
      </c>
      <c r="BD23" s="112">
        <f t="shared" si="24"/>
        <v>659173</v>
      </c>
      <c r="BE23" s="110">
        <v>126126</v>
      </c>
      <c r="BF23" s="114">
        <v>533047</v>
      </c>
      <c r="BG23" s="23">
        <f t="shared" si="13"/>
        <v>249798</v>
      </c>
      <c r="BH23" s="38">
        <v>86059</v>
      </c>
      <c r="BI23" s="38">
        <v>163739</v>
      </c>
      <c r="BJ23" s="23">
        <f t="shared" si="25"/>
        <v>4572082</v>
      </c>
      <c r="BK23" s="110">
        <v>1185029</v>
      </c>
      <c r="BL23" s="110">
        <v>1797182</v>
      </c>
      <c r="BM23" s="110">
        <v>1589871</v>
      </c>
      <c r="BN23" s="23">
        <f t="shared" si="14"/>
        <v>2505304</v>
      </c>
      <c r="BO23" s="23">
        <f t="shared" si="15"/>
        <v>1227871</v>
      </c>
      <c r="BP23" s="110">
        <v>1227871</v>
      </c>
      <c r="BQ23" s="38">
        <v>622905</v>
      </c>
      <c r="BR23" s="115">
        <f t="shared" si="26"/>
        <v>654528</v>
      </c>
      <c r="BS23" s="110">
        <v>37195</v>
      </c>
      <c r="BT23" s="110">
        <v>7183</v>
      </c>
      <c r="BU23" s="116">
        <v>610150</v>
      </c>
      <c r="BV23" s="117">
        <f t="shared" si="16"/>
        <v>9227162</v>
      </c>
      <c r="BW23" s="113">
        <f t="shared" si="17"/>
        <v>59147052</v>
      </c>
      <c r="BX23" s="118"/>
      <c r="BY23" s="26"/>
      <c r="BZ23" s="113">
        <f t="shared" si="18"/>
        <v>59147052</v>
      </c>
      <c r="CA23" s="114">
        <v>0</v>
      </c>
      <c r="CB23" s="113">
        <f t="shared" si="19"/>
        <v>59147052</v>
      </c>
    </row>
    <row r="24" spans="1:80" ht="22.5" customHeight="1">
      <c r="A24" s="108" t="s">
        <v>112</v>
      </c>
      <c r="B24" s="109">
        <f t="shared" si="0"/>
        <v>9524165</v>
      </c>
      <c r="C24" s="110">
        <v>9524165</v>
      </c>
      <c r="D24" s="23">
        <f t="shared" si="1"/>
        <v>28991003</v>
      </c>
      <c r="E24" s="111">
        <v>5521402</v>
      </c>
      <c r="F24" s="111">
        <v>6460172</v>
      </c>
      <c r="G24" s="111">
        <v>4077609</v>
      </c>
      <c r="H24" s="23">
        <f t="shared" si="20"/>
        <v>9302140</v>
      </c>
      <c r="I24" s="38">
        <v>3253475</v>
      </c>
      <c r="J24" s="38">
        <v>5240798</v>
      </c>
      <c r="K24" s="38">
        <v>807867</v>
      </c>
      <c r="L24" s="110">
        <v>3629680</v>
      </c>
      <c r="M24" s="112">
        <f t="shared" si="2"/>
        <v>2596154</v>
      </c>
      <c r="N24" s="38">
        <v>2596154</v>
      </c>
      <c r="O24" s="23">
        <f t="shared" si="21"/>
        <v>4217507</v>
      </c>
      <c r="P24" s="38">
        <v>130467</v>
      </c>
      <c r="Q24" s="38">
        <v>1787494</v>
      </c>
      <c r="R24" s="38">
        <v>1037186</v>
      </c>
      <c r="S24" s="110">
        <v>1262360</v>
      </c>
      <c r="T24" s="23">
        <f t="shared" si="3"/>
        <v>545323</v>
      </c>
      <c r="U24" s="38">
        <v>154347</v>
      </c>
      <c r="V24" s="38">
        <v>390976</v>
      </c>
      <c r="W24" s="23">
        <f t="shared" si="4"/>
        <v>2960469</v>
      </c>
      <c r="X24" s="38">
        <v>999137</v>
      </c>
      <c r="Y24" s="38">
        <v>276086</v>
      </c>
      <c r="Z24" s="38">
        <v>693888</v>
      </c>
      <c r="AA24" s="110">
        <v>991358</v>
      </c>
      <c r="AB24" s="23">
        <f t="shared" si="5"/>
        <v>8515153</v>
      </c>
      <c r="AC24" s="23">
        <f t="shared" si="6"/>
        <v>3968733</v>
      </c>
      <c r="AD24" s="20">
        <v>461551</v>
      </c>
      <c r="AE24" s="20">
        <v>432608</v>
      </c>
      <c r="AF24" s="20">
        <v>3074574</v>
      </c>
      <c r="AG24" s="23">
        <f t="shared" si="7"/>
        <v>2171880</v>
      </c>
      <c r="AH24" s="20">
        <v>259645</v>
      </c>
      <c r="AI24" s="20">
        <v>231298</v>
      </c>
      <c r="AJ24" s="20">
        <v>1680937</v>
      </c>
      <c r="AK24" s="101">
        <f t="shared" si="8"/>
        <v>2374540</v>
      </c>
      <c r="AL24" s="20">
        <v>537874</v>
      </c>
      <c r="AM24" s="20">
        <v>244518</v>
      </c>
      <c r="AN24" s="20">
        <v>1592148</v>
      </c>
      <c r="AO24" s="23">
        <f t="shared" si="9"/>
        <v>9235701</v>
      </c>
      <c r="AP24" s="20">
        <v>354988</v>
      </c>
      <c r="AQ24" s="20">
        <v>4641755</v>
      </c>
      <c r="AR24" s="21">
        <v>4238958</v>
      </c>
      <c r="AS24" s="113">
        <f t="shared" si="10"/>
        <v>66585475</v>
      </c>
      <c r="AT24" s="103"/>
      <c r="AU24" s="104">
        <f t="shared" si="11"/>
        <v>57349774</v>
      </c>
      <c r="AV24" s="23">
        <f t="shared" si="12"/>
        <v>396393</v>
      </c>
      <c r="AW24" s="110">
        <v>396393</v>
      </c>
      <c r="AX24" s="23">
        <f t="shared" si="22"/>
        <v>1193322</v>
      </c>
      <c r="AY24" s="36">
        <v>105043</v>
      </c>
      <c r="AZ24" s="36">
        <v>775276</v>
      </c>
      <c r="BA24" s="105">
        <v>313003</v>
      </c>
      <c r="BB24" s="23">
        <f t="shared" si="23"/>
        <v>73585</v>
      </c>
      <c r="BC24" s="36">
        <v>73585</v>
      </c>
      <c r="BD24" s="112">
        <f t="shared" si="24"/>
        <v>784108</v>
      </c>
      <c r="BE24" s="110">
        <v>97658</v>
      </c>
      <c r="BF24" s="114">
        <v>686450</v>
      </c>
      <c r="BG24" s="23">
        <f t="shared" si="13"/>
        <v>232943</v>
      </c>
      <c r="BH24" s="38">
        <v>81057</v>
      </c>
      <c r="BI24" s="38">
        <v>151886</v>
      </c>
      <c r="BJ24" s="23">
        <f t="shared" si="25"/>
        <v>4873628</v>
      </c>
      <c r="BK24" s="110">
        <v>353925</v>
      </c>
      <c r="BL24" s="110">
        <v>3083033</v>
      </c>
      <c r="BM24" s="110">
        <v>1436670</v>
      </c>
      <c r="BN24" s="23">
        <f t="shared" si="14"/>
        <v>3595698</v>
      </c>
      <c r="BO24" s="23">
        <f t="shared" si="15"/>
        <v>1894466</v>
      </c>
      <c r="BP24" s="110">
        <v>1894466</v>
      </c>
      <c r="BQ24" s="38">
        <v>991795</v>
      </c>
      <c r="BR24" s="115">
        <f t="shared" si="26"/>
        <v>709437</v>
      </c>
      <c r="BS24" s="110">
        <v>42349</v>
      </c>
      <c r="BT24" s="110">
        <v>15741</v>
      </c>
      <c r="BU24" s="116">
        <v>651347</v>
      </c>
      <c r="BV24" s="117">
        <f t="shared" si="16"/>
        <v>11149677</v>
      </c>
      <c r="BW24" s="113">
        <f t="shared" si="17"/>
        <v>77735152</v>
      </c>
      <c r="BX24" s="118"/>
      <c r="BY24" s="24"/>
      <c r="BZ24" s="113">
        <f t="shared" si="18"/>
        <v>77735152</v>
      </c>
      <c r="CA24" s="114">
        <v>0</v>
      </c>
      <c r="CB24" s="113">
        <f t="shared" si="19"/>
        <v>77735152</v>
      </c>
    </row>
    <row r="25" spans="1:80" ht="22.5" customHeight="1">
      <c r="A25" s="108" t="s">
        <v>113</v>
      </c>
      <c r="B25" s="109">
        <f t="shared" si="0"/>
        <v>7633358</v>
      </c>
      <c r="C25" s="110">
        <v>7633358</v>
      </c>
      <c r="D25" s="23">
        <f t="shared" si="1"/>
        <v>18286637</v>
      </c>
      <c r="E25" s="111">
        <v>3574813</v>
      </c>
      <c r="F25" s="111">
        <v>3758020</v>
      </c>
      <c r="G25" s="111">
        <v>2362452</v>
      </c>
      <c r="H25" s="23">
        <f t="shared" si="20"/>
        <v>5850860</v>
      </c>
      <c r="I25" s="38">
        <v>2331042</v>
      </c>
      <c r="J25" s="38">
        <v>3052643</v>
      </c>
      <c r="K25" s="38">
        <v>467175</v>
      </c>
      <c r="L25" s="110">
        <v>2740492</v>
      </c>
      <c r="M25" s="112">
        <f t="shared" si="2"/>
        <v>1844770</v>
      </c>
      <c r="N25" s="38">
        <v>1844770</v>
      </c>
      <c r="O25" s="23">
        <f t="shared" si="21"/>
        <v>3219190</v>
      </c>
      <c r="P25" s="38">
        <v>103551</v>
      </c>
      <c r="Q25" s="38">
        <v>1340505</v>
      </c>
      <c r="R25" s="38">
        <v>957469</v>
      </c>
      <c r="S25" s="110">
        <v>817665</v>
      </c>
      <c r="T25" s="23">
        <f t="shared" si="3"/>
        <v>523258</v>
      </c>
      <c r="U25" s="38">
        <v>142449</v>
      </c>
      <c r="V25" s="38">
        <v>380809</v>
      </c>
      <c r="W25" s="23">
        <f t="shared" si="4"/>
        <v>1950832</v>
      </c>
      <c r="X25" s="38">
        <v>749909</v>
      </c>
      <c r="Y25" s="38">
        <v>238646</v>
      </c>
      <c r="Z25" s="38">
        <v>501490</v>
      </c>
      <c r="AA25" s="110">
        <v>460787</v>
      </c>
      <c r="AB25" s="23">
        <f t="shared" si="5"/>
        <v>5605476</v>
      </c>
      <c r="AC25" s="23">
        <f t="shared" si="6"/>
        <v>2415038</v>
      </c>
      <c r="AD25" s="20">
        <v>308707</v>
      </c>
      <c r="AE25" s="20">
        <v>266527</v>
      </c>
      <c r="AF25" s="20">
        <v>1839804</v>
      </c>
      <c r="AG25" s="23">
        <f t="shared" si="7"/>
        <v>1236919</v>
      </c>
      <c r="AH25" s="20">
        <v>181185</v>
      </c>
      <c r="AI25" s="20">
        <v>149024</v>
      </c>
      <c r="AJ25" s="20">
        <v>906710</v>
      </c>
      <c r="AK25" s="101">
        <f t="shared" si="8"/>
        <v>1953519</v>
      </c>
      <c r="AL25" s="20">
        <v>508827</v>
      </c>
      <c r="AM25" s="20">
        <v>307099</v>
      </c>
      <c r="AN25" s="20">
        <v>1137593</v>
      </c>
      <c r="AO25" s="23">
        <f t="shared" si="9"/>
        <v>6024399</v>
      </c>
      <c r="AP25" s="20">
        <v>477652</v>
      </c>
      <c r="AQ25" s="20">
        <v>2951697</v>
      </c>
      <c r="AR25" s="21">
        <v>2595050</v>
      </c>
      <c r="AS25" s="113">
        <f t="shared" si="10"/>
        <v>45087920</v>
      </c>
      <c r="AT25" s="103"/>
      <c r="AU25" s="104">
        <f t="shared" si="11"/>
        <v>39063521</v>
      </c>
      <c r="AV25" s="23">
        <f t="shared" si="12"/>
        <v>393257</v>
      </c>
      <c r="AW25" s="110">
        <v>393257</v>
      </c>
      <c r="AX25" s="23">
        <f t="shared" si="22"/>
        <v>665761</v>
      </c>
      <c r="AY25" s="36">
        <v>72526</v>
      </c>
      <c r="AZ25" s="36">
        <v>367090</v>
      </c>
      <c r="BA25" s="105">
        <v>226145</v>
      </c>
      <c r="BB25" s="23">
        <f t="shared" si="23"/>
        <v>72770</v>
      </c>
      <c r="BC25" s="36">
        <v>72770</v>
      </c>
      <c r="BD25" s="112">
        <f t="shared" si="24"/>
        <v>480138</v>
      </c>
      <c r="BE25" s="110">
        <v>76808</v>
      </c>
      <c r="BF25" s="114">
        <v>403330</v>
      </c>
      <c r="BG25" s="23">
        <f t="shared" si="13"/>
        <v>236781</v>
      </c>
      <c r="BH25" s="38">
        <v>82465</v>
      </c>
      <c r="BI25" s="38">
        <v>154316</v>
      </c>
      <c r="BJ25" s="23">
        <f t="shared" si="25"/>
        <v>3114210</v>
      </c>
      <c r="BK25" s="110">
        <v>867788</v>
      </c>
      <c r="BL25" s="110">
        <v>1343724</v>
      </c>
      <c r="BM25" s="110">
        <v>902698</v>
      </c>
      <c r="BN25" s="23">
        <f t="shared" si="14"/>
        <v>2488272</v>
      </c>
      <c r="BO25" s="23">
        <f t="shared" si="15"/>
        <v>1255582</v>
      </c>
      <c r="BP25" s="110">
        <v>1255582</v>
      </c>
      <c r="BQ25" s="38">
        <v>669373</v>
      </c>
      <c r="BR25" s="115">
        <f t="shared" si="26"/>
        <v>563317</v>
      </c>
      <c r="BS25" s="119">
        <v>37850</v>
      </c>
      <c r="BT25" s="119">
        <v>20796</v>
      </c>
      <c r="BU25" s="120">
        <v>504671</v>
      </c>
      <c r="BV25" s="117">
        <f t="shared" si="16"/>
        <v>7451189</v>
      </c>
      <c r="BW25" s="113">
        <f t="shared" si="17"/>
        <v>52539109</v>
      </c>
      <c r="BX25" s="118"/>
      <c r="BY25" s="24"/>
      <c r="BZ25" s="113">
        <f t="shared" si="18"/>
        <v>52539109</v>
      </c>
      <c r="CA25" s="114">
        <v>0</v>
      </c>
      <c r="CB25" s="113">
        <f t="shared" si="19"/>
        <v>52539109</v>
      </c>
    </row>
    <row r="26" spans="1:80" ht="22.5" customHeight="1">
      <c r="A26" s="108" t="s">
        <v>114</v>
      </c>
      <c r="B26" s="109">
        <f t="shared" si="0"/>
        <v>12402521</v>
      </c>
      <c r="C26" s="110">
        <v>12402521</v>
      </c>
      <c r="D26" s="23">
        <f t="shared" si="1"/>
        <v>43021440</v>
      </c>
      <c r="E26" s="111">
        <v>8371789</v>
      </c>
      <c r="F26" s="111">
        <v>8450455</v>
      </c>
      <c r="G26" s="111">
        <v>6526048</v>
      </c>
      <c r="H26" s="23">
        <f t="shared" si="20"/>
        <v>14337554</v>
      </c>
      <c r="I26" s="38">
        <v>5537031</v>
      </c>
      <c r="J26" s="38">
        <v>6383615</v>
      </c>
      <c r="K26" s="38">
        <v>2416908</v>
      </c>
      <c r="L26" s="110">
        <v>5335594</v>
      </c>
      <c r="M26" s="112">
        <f t="shared" si="2"/>
        <v>3638048</v>
      </c>
      <c r="N26" s="38">
        <v>3638048</v>
      </c>
      <c r="O26" s="23">
        <f t="shared" si="21"/>
        <v>6563573</v>
      </c>
      <c r="P26" s="38">
        <v>169448</v>
      </c>
      <c r="Q26" s="38">
        <v>2936182</v>
      </c>
      <c r="R26" s="38">
        <v>1534990</v>
      </c>
      <c r="S26" s="110">
        <v>1922953</v>
      </c>
      <c r="T26" s="23">
        <f t="shared" si="3"/>
        <v>662777</v>
      </c>
      <c r="U26" s="38">
        <v>170886</v>
      </c>
      <c r="V26" s="38">
        <v>491891</v>
      </c>
      <c r="W26" s="23">
        <f t="shared" si="4"/>
        <v>4130572</v>
      </c>
      <c r="X26" s="38">
        <v>1348634</v>
      </c>
      <c r="Y26" s="38">
        <v>329774</v>
      </c>
      <c r="Z26" s="38">
        <v>1019572</v>
      </c>
      <c r="AA26" s="110">
        <v>1432592</v>
      </c>
      <c r="AB26" s="23">
        <f t="shared" si="5"/>
        <v>12458083</v>
      </c>
      <c r="AC26" s="23">
        <f t="shared" si="6"/>
        <v>6329469</v>
      </c>
      <c r="AD26" s="20">
        <v>945803</v>
      </c>
      <c r="AE26" s="20">
        <v>749855</v>
      </c>
      <c r="AF26" s="20">
        <v>4633811</v>
      </c>
      <c r="AG26" s="23">
        <f t="shared" si="7"/>
        <v>3124215</v>
      </c>
      <c r="AH26" s="20">
        <v>544811</v>
      </c>
      <c r="AI26" s="20">
        <v>420682</v>
      </c>
      <c r="AJ26" s="20">
        <v>2158722</v>
      </c>
      <c r="AK26" s="101">
        <f t="shared" si="8"/>
        <v>3004399</v>
      </c>
      <c r="AL26" s="20">
        <v>618392</v>
      </c>
      <c r="AM26" s="20">
        <v>80646</v>
      </c>
      <c r="AN26" s="20">
        <v>2305361</v>
      </c>
      <c r="AO26" s="23">
        <f t="shared" si="9"/>
        <v>12248666</v>
      </c>
      <c r="AP26" s="20">
        <v>278350</v>
      </c>
      <c r="AQ26" s="20">
        <v>5437231</v>
      </c>
      <c r="AR26" s="21">
        <v>6533085</v>
      </c>
      <c r="AS26" s="113">
        <f t="shared" si="10"/>
        <v>95125680</v>
      </c>
      <c r="AT26" s="103"/>
      <c r="AU26" s="104">
        <f t="shared" si="11"/>
        <v>82877014</v>
      </c>
      <c r="AV26" s="23">
        <f t="shared" si="12"/>
        <v>421323</v>
      </c>
      <c r="AW26" s="110">
        <v>421323</v>
      </c>
      <c r="AX26" s="23">
        <f t="shared" si="22"/>
        <v>1542250</v>
      </c>
      <c r="AY26" s="36">
        <v>156519</v>
      </c>
      <c r="AZ26" s="36">
        <v>827125</v>
      </c>
      <c r="BA26" s="105">
        <v>558606</v>
      </c>
      <c r="BB26" s="23">
        <f t="shared" si="23"/>
        <v>78058</v>
      </c>
      <c r="BC26" s="36">
        <v>78058</v>
      </c>
      <c r="BD26" s="112">
        <f t="shared" si="24"/>
        <v>1139998</v>
      </c>
      <c r="BE26" s="110">
        <v>43935</v>
      </c>
      <c r="BF26" s="114">
        <v>1096063</v>
      </c>
      <c r="BG26" s="23">
        <f t="shared" si="13"/>
        <v>240262</v>
      </c>
      <c r="BH26" s="38">
        <v>83312</v>
      </c>
      <c r="BI26" s="38">
        <v>156950</v>
      </c>
      <c r="BJ26" s="23">
        <f t="shared" si="25"/>
        <v>7592614</v>
      </c>
      <c r="BK26" s="110">
        <v>371759</v>
      </c>
      <c r="BL26" s="110">
        <v>4830903</v>
      </c>
      <c r="BM26" s="110">
        <v>2389952</v>
      </c>
      <c r="BN26" s="23">
        <f t="shared" si="14"/>
        <v>6657854</v>
      </c>
      <c r="BO26" s="23">
        <f t="shared" si="15"/>
        <v>3719011</v>
      </c>
      <c r="BP26" s="110">
        <v>3719011</v>
      </c>
      <c r="BQ26" s="38">
        <v>1979577</v>
      </c>
      <c r="BR26" s="115">
        <f t="shared" si="26"/>
        <v>959266</v>
      </c>
      <c r="BS26" s="110">
        <v>54820</v>
      </c>
      <c r="BT26" s="110">
        <v>6784</v>
      </c>
      <c r="BU26" s="116">
        <v>897662</v>
      </c>
      <c r="BV26" s="117">
        <f t="shared" si="16"/>
        <v>17672359</v>
      </c>
      <c r="BW26" s="113">
        <f t="shared" si="17"/>
        <v>112798039</v>
      </c>
      <c r="BX26" s="118"/>
      <c r="BY26" s="24"/>
      <c r="BZ26" s="113">
        <f t="shared" si="18"/>
        <v>112798039</v>
      </c>
      <c r="CA26" s="114">
        <v>0</v>
      </c>
      <c r="CB26" s="113">
        <f t="shared" si="19"/>
        <v>112798039</v>
      </c>
    </row>
    <row r="27" spans="1:80" ht="22.5" customHeight="1">
      <c r="A27" s="108" t="s">
        <v>115</v>
      </c>
      <c r="B27" s="109">
        <f t="shared" si="0"/>
        <v>14322865</v>
      </c>
      <c r="C27" s="110">
        <v>14322865</v>
      </c>
      <c r="D27" s="23">
        <f t="shared" si="1"/>
        <v>49348827</v>
      </c>
      <c r="E27" s="111">
        <v>9434807</v>
      </c>
      <c r="F27" s="111">
        <v>10563771</v>
      </c>
      <c r="G27" s="111">
        <v>5960331</v>
      </c>
      <c r="H27" s="23">
        <f t="shared" si="20"/>
        <v>17253827</v>
      </c>
      <c r="I27" s="38">
        <v>7080578</v>
      </c>
      <c r="J27" s="38">
        <v>9215646</v>
      </c>
      <c r="K27" s="38">
        <v>957603</v>
      </c>
      <c r="L27" s="110">
        <v>6136091</v>
      </c>
      <c r="M27" s="112">
        <f t="shared" si="2"/>
        <v>4380366</v>
      </c>
      <c r="N27" s="38">
        <v>4380366</v>
      </c>
      <c r="O27" s="23">
        <f t="shared" si="21"/>
        <v>8218162</v>
      </c>
      <c r="P27" s="38">
        <v>202216</v>
      </c>
      <c r="Q27" s="38">
        <v>3181854</v>
      </c>
      <c r="R27" s="38">
        <v>2359381</v>
      </c>
      <c r="S27" s="110">
        <v>2474711</v>
      </c>
      <c r="T27" s="23">
        <f t="shared" si="3"/>
        <v>765756</v>
      </c>
      <c r="U27" s="38">
        <v>295790</v>
      </c>
      <c r="V27" s="38">
        <v>469966</v>
      </c>
      <c r="W27" s="23">
        <f t="shared" si="4"/>
        <v>4726931</v>
      </c>
      <c r="X27" s="38">
        <v>1670302</v>
      </c>
      <c r="Y27" s="38">
        <v>375479</v>
      </c>
      <c r="Z27" s="38">
        <v>1454746</v>
      </c>
      <c r="AA27" s="110">
        <v>1226404</v>
      </c>
      <c r="AB27" s="23">
        <f t="shared" si="5"/>
        <v>16691534</v>
      </c>
      <c r="AC27" s="23">
        <f t="shared" si="6"/>
        <v>8290191</v>
      </c>
      <c r="AD27" s="20">
        <v>1223302</v>
      </c>
      <c r="AE27" s="20">
        <v>1103897</v>
      </c>
      <c r="AF27" s="20">
        <v>5962992</v>
      </c>
      <c r="AG27" s="23">
        <f t="shared" si="7"/>
        <v>4455517</v>
      </c>
      <c r="AH27" s="20">
        <v>687180</v>
      </c>
      <c r="AI27" s="20">
        <v>639561</v>
      </c>
      <c r="AJ27" s="20">
        <v>3128776</v>
      </c>
      <c r="AK27" s="101">
        <f t="shared" si="8"/>
        <v>3945826</v>
      </c>
      <c r="AL27" s="20">
        <v>709769</v>
      </c>
      <c r="AM27" s="20">
        <v>295567</v>
      </c>
      <c r="AN27" s="20">
        <v>2940490</v>
      </c>
      <c r="AO27" s="23">
        <f t="shared" si="9"/>
        <v>20326848</v>
      </c>
      <c r="AP27" s="20">
        <v>2715874</v>
      </c>
      <c r="AQ27" s="20">
        <v>9306611</v>
      </c>
      <c r="AR27" s="21">
        <v>8304363</v>
      </c>
      <c r="AS27" s="113">
        <f t="shared" si="10"/>
        <v>118781289</v>
      </c>
      <c r="AT27" s="103"/>
      <c r="AU27" s="104">
        <f t="shared" si="11"/>
        <v>98454441</v>
      </c>
      <c r="AV27" s="23">
        <f t="shared" si="12"/>
        <v>442330</v>
      </c>
      <c r="AW27" s="110">
        <v>442330</v>
      </c>
      <c r="AX27" s="23">
        <f t="shared" si="22"/>
        <v>2248642</v>
      </c>
      <c r="AY27" s="36">
        <v>201025</v>
      </c>
      <c r="AZ27" s="36">
        <v>1242726</v>
      </c>
      <c r="BA27" s="105">
        <v>804891</v>
      </c>
      <c r="BB27" s="23">
        <f t="shared" si="23"/>
        <v>81859</v>
      </c>
      <c r="BC27" s="36">
        <v>81859</v>
      </c>
      <c r="BD27" s="112">
        <f t="shared" si="24"/>
        <v>1589072</v>
      </c>
      <c r="BE27" s="110">
        <v>148535</v>
      </c>
      <c r="BF27" s="114">
        <v>1440537</v>
      </c>
      <c r="BG27" s="23">
        <f t="shared" si="13"/>
        <v>248089</v>
      </c>
      <c r="BH27" s="38">
        <v>85559</v>
      </c>
      <c r="BI27" s="38">
        <v>162530</v>
      </c>
      <c r="BJ27" s="23">
        <f t="shared" si="25"/>
        <v>11315268</v>
      </c>
      <c r="BK27" s="110">
        <v>1469625</v>
      </c>
      <c r="BL27" s="110">
        <v>6535234</v>
      </c>
      <c r="BM27" s="110">
        <v>3310409</v>
      </c>
      <c r="BN27" s="23">
        <f t="shared" si="14"/>
        <v>9904048</v>
      </c>
      <c r="BO27" s="23">
        <f t="shared" si="15"/>
        <v>5592787</v>
      </c>
      <c r="BP27" s="110">
        <v>5592787</v>
      </c>
      <c r="BQ27" s="38">
        <v>3100698</v>
      </c>
      <c r="BR27" s="115">
        <f t="shared" si="26"/>
        <v>1210563</v>
      </c>
      <c r="BS27" s="110">
        <v>68911</v>
      </c>
      <c r="BT27" s="110">
        <v>27492</v>
      </c>
      <c r="BU27" s="116">
        <v>1114160</v>
      </c>
      <c r="BV27" s="117">
        <f t="shared" si="16"/>
        <v>25829308</v>
      </c>
      <c r="BW27" s="113">
        <f t="shared" si="17"/>
        <v>144610597</v>
      </c>
      <c r="BX27" s="118"/>
      <c r="BY27" s="24"/>
      <c r="BZ27" s="113">
        <f t="shared" si="18"/>
        <v>144610597</v>
      </c>
      <c r="CA27" s="114">
        <v>0</v>
      </c>
      <c r="CB27" s="113">
        <f t="shared" si="19"/>
        <v>144610597</v>
      </c>
    </row>
    <row r="28" spans="1:80" ht="22.5" customHeight="1">
      <c r="A28" s="108" t="s">
        <v>116</v>
      </c>
      <c r="B28" s="109">
        <f t="shared" si="0"/>
        <v>14289836</v>
      </c>
      <c r="C28" s="110">
        <v>14289836</v>
      </c>
      <c r="D28" s="23">
        <f t="shared" si="1"/>
        <v>57313078</v>
      </c>
      <c r="E28" s="111">
        <v>10773904</v>
      </c>
      <c r="F28" s="111">
        <v>10879426</v>
      </c>
      <c r="G28" s="111">
        <v>9639788</v>
      </c>
      <c r="H28" s="23">
        <f t="shared" si="20"/>
        <v>18671908</v>
      </c>
      <c r="I28" s="38">
        <v>8564249</v>
      </c>
      <c r="J28" s="38">
        <v>8602552</v>
      </c>
      <c r="K28" s="38">
        <v>1505107</v>
      </c>
      <c r="L28" s="110">
        <v>7348052</v>
      </c>
      <c r="M28" s="112">
        <f t="shared" si="2"/>
        <v>4305708</v>
      </c>
      <c r="N28" s="38">
        <v>4305708</v>
      </c>
      <c r="O28" s="23">
        <f t="shared" si="21"/>
        <v>7885816</v>
      </c>
      <c r="P28" s="38">
        <v>193549</v>
      </c>
      <c r="Q28" s="38">
        <v>2998491</v>
      </c>
      <c r="R28" s="38">
        <v>2273289</v>
      </c>
      <c r="S28" s="110">
        <v>2420487</v>
      </c>
      <c r="T28" s="23">
        <f t="shared" si="3"/>
        <v>817385</v>
      </c>
      <c r="U28" s="38">
        <v>227142</v>
      </c>
      <c r="V28" s="38">
        <v>590243</v>
      </c>
      <c r="W28" s="23">
        <f t="shared" si="4"/>
        <v>5695487</v>
      </c>
      <c r="X28" s="38">
        <v>1545342</v>
      </c>
      <c r="Y28" s="38">
        <v>363520</v>
      </c>
      <c r="Z28" s="38">
        <v>1532747</v>
      </c>
      <c r="AA28" s="110">
        <v>2253878</v>
      </c>
      <c r="AB28" s="23">
        <f t="shared" si="5"/>
        <v>17627659</v>
      </c>
      <c r="AC28" s="23">
        <f t="shared" si="6"/>
        <v>8773741</v>
      </c>
      <c r="AD28" s="20">
        <v>1576961</v>
      </c>
      <c r="AE28" s="20">
        <v>1067101</v>
      </c>
      <c r="AF28" s="20">
        <v>6129679</v>
      </c>
      <c r="AG28" s="23">
        <f t="shared" si="7"/>
        <v>5157009</v>
      </c>
      <c r="AH28" s="20">
        <v>1023012</v>
      </c>
      <c r="AI28" s="20">
        <v>696998</v>
      </c>
      <c r="AJ28" s="20">
        <v>3436999</v>
      </c>
      <c r="AK28" s="101">
        <f t="shared" si="8"/>
        <v>3696909</v>
      </c>
      <c r="AL28" s="20">
        <v>703912</v>
      </c>
      <c r="AM28" s="20">
        <v>97501</v>
      </c>
      <c r="AN28" s="20">
        <v>2895496</v>
      </c>
      <c r="AO28" s="23">
        <f t="shared" si="9"/>
        <v>18138252</v>
      </c>
      <c r="AP28" s="20">
        <v>1524590</v>
      </c>
      <c r="AQ28" s="20">
        <v>8472940</v>
      </c>
      <c r="AR28" s="21">
        <v>8140722</v>
      </c>
      <c r="AS28" s="113">
        <f t="shared" si="10"/>
        <v>126073221</v>
      </c>
      <c r="AT28" s="103"/>
      <c r="AU28" s="104">
        <f t="shared" si="11"/>
        <v>107934969</v>
      </c>
      <c r="AV28" s="23">
        <f t="shared" si="12"/>
        <v>355393</v>
      </c>
      <c r="AW28" s="110">
        <v>355393</v>
      </c>
      <c r="AX28" s="23">
        <f t="shared" si="22"/>
        <v>1986441</v>
      </c>
      <c r="AY28" s="36">
        <v>160419</v>
      </c>
      <c r="AZ28" s="36">
        <v>1067808</v>
      </c>
      <c r="BA28" s="105">
        <v>758214</v>
      </c>
      <c r="BB28" s="23">
        <f t="shared" si="23"/>
        <v>67075</v>
      </c>
      <c r="BC28" s="36">
        <v>67075</v>
      </c>
      <c r="BD28" s="112">
        <f t="shared" si="24"/>
        <v>1401608</v>
      </c>
      <c r="BE28" s="110">
        <v>52975</v>
      </c>
      <c r="BF28" s="114">
        <v>1348633</v>
      </c>
      <c r="BG28" s="23">
        <f t="shared" si="13"/>
        <v>179755</v>
      </c>
      <c r="BH28" s="38">
        <v>65002</v>
      </c>
      <c r="BI28" s="38">
        <v>114753</v>
      </c>
      <c r="BJ28" s="23">
        <f t="shared" si="25"/>
        <v>10962219</v>
      </c>
      <c r="BK28" s="110">
        <v>1338607</v>
      </c>
      <c r="BL28" s="110">
        <v>8548057</v>
      </c>
      <c r="BM28" s="110">
        <v>1075555</v>
      </c>
      <c r="BN28" s="23">
        <f t="shared" si="14"/>
        <v>9612628</v>
      </c>
      <c r="BO28" s="23">
        <f t="shared" si="15"/>
        <v>5402219</v>
      </c>
      <c r="BP28" s="110">
        <v>5402219</v>
      </c>
      <c r="BQ28" s="38">
        <v>3286839</v>
      </c>
      <c r="BR28" s="115">
        <f t="shared" si="26"/>
        <v>923570</v>
      </c>
      <c r="BS28" s="110">
        <v>68134</v>
      </c>
      <c r="BT28" s="110">
        <v>8425</v>
      </c>
      <c r="BU28" s="116">
        <v>847011</v>
      </c>
      <c r="BV28" s="117">
        <f t="shared" si="16"/>
        <v>24565119</v>
      </c>
      <c r="BW28" s="113">
        <f t="shared" si="17"/>
        <v>150638340</v>
      </c>
      <c r="BX28" s="118"/>
      <c r="BY28" s="24"/>
      <c r="BZ28" s="113">
        <f t="shared" si="18"/>
        <v>150638340</v>
      </c>
      <c r="CA28" s="114">
        <v>0</v>
      </c>
      <c r="CB28" s="113">
        <f t="shared" si="19"/>
        <v>150638340</v>
      </c>
    </row>
    <row r="29" spans="1:80" ht="22.5" customHeight="1">
      <c r="A29" s="108" t="s">
        <v>117</v>
      </c>
      <c r="B29" s="109">
        <f t="shared" si="0"/>
        <v>11236637</v>
      </c>
      <c r="C29" s="110">
        <v>11236637</v>
      </c>
      <c r="D29" s="23">
        <f t="shared" si="1"/>
        <v>38028445</v>
      </c>
      <c r="E29" s="111">
        <v>7011255</v>
      </c>
      <c r="F29" s="111">
        <v>7641881</v>
      </c>
      <c r="G29" s="111">
        <v>4586184</v>
      </c>
      <c r="H29" s="23">
        <f t="shared" si="20"/>
        <v>13726630</v>
      </c>
      <c r="I29" s="38">
        <v>5255767</v>
      </c>
      <c r="J29" s="38">
        <v>6564465</v>
      </c>
      <c r="K29" s="38">
        <v>1906398</v>
      </c>
      <c r="L29" s="110">
        <v>5062495</v>
      </c>
      <c r="M29" s="112">
        <f t="shared" si="2"/>
        <v>3194259</v>
      </c>
      <c r="N29" s="38">
        <v>3194259</v>
      </c>
      <c r="O29" s="23">
        <f t="shared" si="21"/>
        <v>5555082</v>
      </c>
      <c r="P29" s="38">
        <v>152501</v>
      </c>
      <c r="Q29" s="38">
        <v>2386947</v>
      </c>
      <c r="R29" s="38">
        <v>1340922</v>
      </c>
      <c r="S29" s="110">
        <v>1674712</v>
      </c>
      <c r="T29" s="23">
        <f t="shared" si="3"/>
        <v>736738</v>
      </c>
      <c r="U29" s="38">
        <v>209971</v>
      </c>
      <c r="V29" s="38">
        <v>526767</v>
      </c>
      <c r="W29" s="23">
        <f t="shared" si="4"/>
        <v>3708621</v>
      </c>
      <c r="X29" s="38">
        <v>1231405</v>
      </c>
      <c r="Y29" s="38">
        <v>306527</v>
      </c>
      <c r="Z29" s="38">
        <v>1040276</v>
      </c>
      <c r="AA29" s="110">
        <v>1130413</v>
      </c>
      <c r="AB29" s="23">
        <f t="shared" si="5"/>
        <v>11631144</v>
      </c>
      <c r="AC29" s="23">
        <f t="shared" si="6"/>
        <v>5672406</v>
      </c>
      <c r="AD29" s="20">
        <v>814662</v>
      </c>
      <c r="AE29" s="20">
        <v>695157</v>
      </c>
      <c r="AF29" s="20">
        <v>4162587</v>
      </c>
      <c r="AG29" s="23">
        <f t="shared" si="7"/>
        <v>3129435</v>
      </c>
      <c r="AH29" s="20">
        <v>506370</v>
      </c>
      <c r="AI29" s="20">
        <v>423787</v>
      </c>
      <c r="AJ29" s="20">
        <v>2199278</v>
      </c>
      <c r="AK29" s="101">
        <f t="shared" si="8"/>
        <v>2829303</v>
      </c>
      <c r="AL29" s="20">
        <v>612826</v>
      </c>
      <c r="AM29" s="20">
        <v>162501</v>
      </c>
      <c r="AN29" s="20">
        <v>2053976</v>
      </c>
      <c r="AO29" s="23">
        <f t="shared" si="9"/>
        <v>12183309</v>
      </c>
      <c r="AP29" s="20">
        <v>247174</v>
      </c>
      <c r="AQ29" s="20">
        <v>6415890</v>
      </c>
      <c r="AR29" s="21">
        <v>5520245</v>
      </c>
      <c r="AS29" s="113">
        <f t="shared" si="10"/>
        <v>86274235</v>
      </c>
      <c r="AT29" s="103"/>
      <c r="AU29" s="104">
        <f t="shared" si="11"/>
        <v>74090926</v>
      </c>
      <c r="AV29" s="23">
        <f t="shared" si="12"/>
        <v>385225</v>
      </c>
      <c r="AW29" s="110">
        <v>385225</v>
      </c>
      <c r="AX29" s="23">
        <f t="shared" si="22"/>
        <v>1429047</v>
      </c>
      <c r="AY29" s="36">
        <v>128731</v>
      </c>
      <c r="AZ29" s="36">
        <v>778193</v>
      </c>
      <c r="BA29" s="105">
        <v>522123</v>
      </c>
      <c r="BB29" s="23">
        <f t="shared" si="23"/>
        <v>71838</v>
      </c>
      <c r="BC29" s="36">
        <v>71838</v>
      </c>
      <c r="BD29" s="112">
        <f t="shared" si="24"/>
        <v>954979</v>
      </c>
      <c r="BE29" s="110">
        <v>37589</v>
      </c>
      <c r="BF29" s="114">
        <v>917390</v>
      </c>
      <c r="BG29" s="23">
        <f t="shared" si="13"/>
        <v>215613</v>
      </c>
      <c r="BH29" s="38">
        <v>76001</v>
      </c>
      <c r="BI29" s="38">
        <v>139612</v>
      </c>
      <c r="BJ29" s="23">
        <f t="shared" si="25"/>
        <v>7013387</v>
      </c>
      <c r="BK29" s="110">
        <v>760945</v>
      </c>
      <c r="BL29" s="110">
        <v>4548119</v>
      </c>
      <c r="BM29" s="110">
        <v>1704323</v>
      </c>
      <c r="BN29" s="23">
        <f t="shared" si="14"/>
        <v>6319652</v>
      </c>
      <c r="BO29" s="23">
        <f t="shared" si="15"/>
        <v>3489224</v>
      </c>
      <c r="BP29" s="110">
        <v>3489224</v>
      </c>
      <c r="BQ29" s="38">
        <v>2027116</v>
      </c>
      <c r="BR29" s="115">
        <f t="shared" si="26"/>
        <v>803312</v>
      </c>
      <c r="BS29" s="110">
        <v>53919</v>
      </c>
      <c r="BT29" s="110">
        <v>9622</v>
      </c>
      <c r="BU29" s="116">
        <v>739771</v>
      </c>
      <c r="BV29" s="117">
        <f t="shared" si="16"/>
        <v>16389741</v>
      </c>
      <c r="BW29" s="113">
        <f t="shared" si="17"/>
        <v>102663976</v>
      </c>
      <c r="BX29" s="118"/>
      <c r="BY29" s="24"/>
      <c r="BZ29" s="113">
        <f t="shared" si="18"/>
        <v>102663976</v>
      </c>
      <c r="CA29" s="114">
        <v>0</v>
      </c>
      <c r="CB29" s="113">
        <f t="shared" si="19"/>
        <v>102663976</v>
      </c>
    </row>
    <row r="30" spans="1:80" ht="22.5" customHeight="1" thickBot="1">
      <c r="A30" s="74" t="s">
        <v>118</v>
      </c>
      <c r="B30" s="121">
        <f t="shared" si="0"/>
        <v>13999002</v>
      </c>
      <c r="C30" s="122">
        <v>13999002</v>
      </c>
      <c r="D30" s="27">
        <f t="shared" si="1"/>
        <v>49128396</v>
      </c>
      <c r="E30" s="123">
        <v>9511042</v>
      </c>
      <c r="F30" s="123">
        <v>9100018</v>
      </c>
      <c r="G30" s="123">
        <v>5959780</v>
      </c>
      <c r="H30" s="23">
        <f t="shared" si="20"/>
        <v>17639603</v>
      </c>
      <c r="I30" s="39">
        <v>8407466</v>
      </c>
      <c r="J30" s="39">
        <v>7443061</v>
      </c>
      <c r="K30" s="39">
        <v>1789076</v>
      </c>
      <c r="L30" s="122">
        <v>6917953</v>
      </c>
      <c r="M30" s="124">
        <f t="shared" si="2"/>
        <v>4368114</v>
      </c>
      <c r="N30" s="39">
        <v>4368114</v>
      </c>
      <c r="O30" s="23">
        <f t="shared" si="21"/>
        <v>8304439</v>
      </c>
      <c r="P30" s="39">
        <v>196814</v>
      </c>
      <c r="Q30" s="39">
        <v>3111330</v>
      </c>
      <c r="R30" s="39">
        <v>2613649</v>
      </c>
      <c r="S30" s="122">
        <v>2382646</v>
      </c>
      <c r="T30" s="27">
        <f t="shared" si="3"/>
        <v>760433</v>
      </c>
      <c r="U30" s="39">
        <v>228671</v>
      </c>
      <c r="V30" s="39">
        <v>531762</v>
      </c>
      <c r="W30" s="27">
        <f t="shared" si="4"/>
        <v>5568018</v>
      </c>
      <c r="X30" s="39">
        <v>1627229</v>
      </c>
      <c r="Y30" s="39">
        <v>368197</v>
      </c>
      <c r="Z30" s="39">
        <v>1544878</v>
      </c>
      <c r="AA30" s="122">
        <v>2027714</v>
      </c>
      <c r="AB30" s="27">
        <f t="shared" si="5"/>
        <v>17832662</v>
      </c>
      <c r="AC30" s="27">
        <f t="shared" si="6"/>
        <v>9215805</v>
      </c>
      <c r="AD30" s="28">
        <v>1542112</v>
      </c>
      <c r="AE30" s="28">
        <v>1224232</v>
      </c>
      <c r="AF30" s="28">
        <v>6449461</v>
      </c>
      <c r="AG30" s="27">
        <f t="shared" si="7"/>
        <v>4624629</v>
      </c>
      <c r="AH30" s="28">
        <v>852394</v>
      </c>
      <c r="AI30" s="28">
        <v>687684</v>
      </c>
      <c r="AJ30" s="28">
        <v>3084551</v>
      </c>
      <c r="AK30" s="125">
        <f t="shared" si="8"/>
        <v>3992228</v>
      </c>
      <c r="AL30" s="28">
        <v>736414</v>
      </c>
      <c r="AM30" s="28">
        <v>271978</v>
      </c>
      <c r="AN30" s="28">
        <v>2983836</v>
      </c>
      <c r="AO30" s="27">
        <f t="shared" si="9"/>
        <v>20553980</v>
      </c>
      <c r="AP30" s="28">
        <v>649004</v>
      </c>
      <c r="AQ30" s="28">
        <v>11787594</v>
      </c>
      <c r="AR30" s="29">
        <v>8117382</v>
      </c>
      <c r="AS30" s="113">
        <f>B30+D30+M30+O30+T30+W30+AB30+AO30</f>
        <v>120515044</v>
      </c>
      <c r="AT30" s="103"/>
      <c r="AU30" s="125">
        <f t="shared" si="11"/>
        <v>99961064</v>
      </c>
      <c r="AV30" s="27">
        <f t="shared" si="12"/>
        <v>372602</v>
      </c>
      <c r="AW30" s="122">
        <v>372602</v>
      </c>
      <c r="AX30" s="27">
        <f t="shared" si="22"/>
        <v>1891774</v>
      </c>
      <c r="AY30" s="126">
        <v>169967</v>
      </c>
      <c r="AZ30" s="126">
        <v>829594</v>
      </c>
      <c r="BA30" s="127">
        <v>892213</v>
      </c>
      <c r="BB30" s="27">
        <f t="shared" si="23"/>
        <v>70144</v>
      </c>
      <c r="BC30" s="128">
        <v>70144</v>
      </c>
      <c r="BD30" s="112">
        <f t="shared" si="24"/>
        <v>1438092</v>
      </c>
      <c r="BE30" s="122">
        <v>54241</v>
      </c>
      <c r="BF30" s="129">
        <v>1383851</v>
      </c>
      <c r="BG30" s="27">
        <f t="shared" si="13"/>
        <v>191814</v>
      </c>
      <c r="BH30" s="39">
        <v>68657</v>
      </c>
      <c r="BI30" s="39">
        <v>123157</v>
      </c>
      <c r="BJ30" s="27">
        <f t="shared" si="25"/>
        <v>9999048</v>
      </c>
      <c r="BK30" s="122">
        <v>817597</v>
      </c>
      <c r="BL30" s="122">
        <v>7962980</v>
      </c>
      <c r="BM30" s="122">
        <v>1218471</v>
      </c>
      <c r="BN30" s="27">
        <f t="shared" si="14"/>
        <v>11103902</v>
      </c>
      <c r="BO30" s="27">
        <f t="shared" si="15"/>
        <v>6666110</v>
      </c>
      <c r="BP30" s="122">
        <v>6666110</v>
      </c>
      <c r="BQ30" s="39">
        <v>3430390</v>
      </c>
      <c r="BR30" s="130">
        <f t="shared" si="26"/>
        <v>1007402</v>
      </c>
      <c r="BS30" s="122">
        <v>73112</v>
      </c>
      <c r="BT30" s="122">
        <v>30286</v>
      </c>
      <c r="BU30" s="131">
        <v>904004</v>
      </c>
      <c r="BV30" s="132">
        <f t="shared" si="16"/>
        <v>25067376</v>
      </c>
      <c r="BW30" s="133">
        <f t="shared" si="17"/>
        <v>145582420</v>
      </c>
      <c r="BX30" s="134"/>
      <c r="BY30" s="30"/>
      <c r="BZ30" s="133">
        <f t="shared" si="18"/>
        <v>145582420</v>
      </c>
      <c r="CA30" s="129">
        <v>0</v>
      </c>
      <c r="CB30" s="133">
        <f t="shared" si="19"/>
        <v>145582420</v>
      </c>
    </row>
    <row r="31" spans="1:80" ht="22.5" customHeight="1" thickBot="1" thickTop="1">
      <c r="A31" s="135" t="s">
        <v>119</v>
      </c>
      <c r="B31" s="33">
        <f aca="true" t="shared" si="27" ref="B31:L31">SUM(B8:B30)</f>
        <v>233762905</v>
      </c>
      <c r="C31" s="32">
        <f t="shared" si="27"/>
        <v>233762905</v>
      </c>
      <c r="D31" s="32">
        <f t="shared" si="27"/>
        <v>638359632</v>
      </c>
      <c r="E31" s="32">
        <f t="shared" si="27"/>
        <v>128295133</v>
      </c>
      <c r="F31" s="32">
        <f t="shared" si="27"/>
        <v>141379182</v>
      </c>
      <c r="G31" s="32">
        <f t="shared" si="27"/>
        <v>74688973</v>
      </c>
      <c r="H31" s="32">
        <f t="shared" si="27"/>
        <v>216751444</v>
      </c>
      <c r="I31" s="32">
        <f t="shared" si="27"/>
        <v>86432201</v>
      </c>
      <c r="J31" s="32">
        <f t="shared" si="27"/>
        <v>112291080</v>
      </c>
      <c r="K31" s="32">
        <f t="shared" si="27"/>
        <v>18028163</v>
      </c>
      <c r="L31" s="31">
        <f t="shared" si="27"/>
        <v>77244900</v>
      </c>
      <c r="M31" s="136">
        <f aca="true" t="shared" si="28" ref="M31:AA31">SUM(M8:M30)</f>
        <v>65493593</v>
      </c>
      <c r="N31" s="137">
        <f t="shared" si="28"/>
        <v>65493593</v>
      </c>
      <c r="O31" s="32">
        <f t="shared" si="28"/>
        <v>114798717</v>
      </c>
      <c r="P31" s="32">
        <f t="shared" si="28"/>
        <v>3210130</v>
      </c>
      <c r="Q31" s="32">
        <f t="shared" si="28"/>
        <v>42849170</v>
      </c>
      <c r="R31" s="32">
        <f t="shared" si="28"/>
        <v>34177278</v>
      </c>
      <c r="S31" s="31">
        <f t="shared" si="28"/>
        <v>34562139</v>
      </c>
      <c r="T31" s="32">
        <f t="shared" si="28"/>
        <v>15797703</v>
      </c>
      <c r="U31" s="32">
        <f t="shared" si="28"/>
        <v>4386303</v>
      </c>
      <c r="V31" s="32">
        <f t="shared" si="28"/>
        <v>11411400</v>
      </c>
      <c r="W31" s="32">
        <f t="shared" si="28"/>
        <v>73300888</v>
      </c>
      <c r="X31" s="32">
        <f t="shared" si="28"/>
        <v>25726023</v>
      </c>
      <c r="Y31" s="32">
        <f t="shared" si="28"/>
        <v>6637629</v>
      </c>
      <c r="Z31" s="32">
        <f t="shared" si="28"/>
        <v>19201802</v>
      </c>
      <c r="AA31" s="31">
        <f t="shared" si="28"/>
        <v>21735434</v>
      </c>
      <c r="AB31" s="32">
        <f>SUM(AB8:AB30)</f>
        <v>212641957</v>
      </c>
      <c r="AC31" s="32">
        <f>SUM(AC8:AC30)</f>
        <v>97640373</v>
      </c>
      <c r="AD31" s="32">
        <f>SUM(AD8:AD30)</f>
        <v>13044838</v>
      </c>
      <c r="AE31" s="32">
        <f>SUM(AE8:AE30)</f>
        <v>11808718</v>
      </c>
      <c r="AF31" s="32">
        <f>SUM(AF8:AF30)</f>
        <v>72786817</v>
      </c>
      <c r="AG31" s="32">
        <f aca="true" t="shared" si="29" ref="AG31:AS31">SUM(AG8:AG30)</f>
        <v>50211999</v>
      </c>
      <c r="AH31" s="32">
        <f t="shared" si="29"/>
        <v>7211482</v>
      </c>
      <c r="AI31" s="32">
        <f t="shared" si="29"/>
        <v>6457706</v>
      </c>
      <c r="AJ31" s="138">
        <f t="shared" si="29"/>
        <v>36542811</v>
      </c>
      <c r="AK31" s="32">
        <f t="shared" si="29"/>
        <v>64789585</v>
      </c>
      <c r="AL31" s="137">
        <f t="shared" si="29"/>
        <v>12982577</v>
      </c>
      <c r="AM31" s="137">
        <f t="shared" si="29"/>
        <v>8090909</v>
      </c>
      <c r="AN31" s="137">
        <f t="shared" si="29"/>
        <v>43716099</v>
      </c>
      <c r="AO31" s="31">
        <f t="shared" si="29"/>
        <v>277366051</v>
      </c>
      <c r="AP31" s="31">
        <f t="shared" si="29"/>
        <v>17298123</v>
      </c>
      <c r="AQ31" s="31">
        <f t="shared" si="29"/>
        <v>146489016</v>
      </c>
      <c r="AR31" s="33">
        <f t="shared" si="29"/>
        <v>113578912</v>
      </c>
      <c r="AS31" s="139">
        <f t="shared" si="29"/>
        <v>1631521446</v>
      </c>
      <c r="AT31" s="103"/>
      <c r="AU31" s="31">
        <f>SUM(AU8:AU30)</f>
        <v>1354155395</v>
      </c>
      <c r="AV31" s="32">
        <f aca="true" t="shared" si="30" ref="AV31:BI31">SUM(AV8:AV30)</f>
        <v>10746694</v>
      </c>
      <c r="AW31" s="32">
        <f t="shared" si="30"/>
        <v>10746694</v>
      </c>
      <c r="AX31" s="140">
        <f>SUM(AX8:AX30)</f>
        <v>28004561</v>
      </c>
      <c r="AY31" s="32">
        <f>SUM(AY8:AY30)</f>
        <v>2838599</v>
      </c>
      <c r="AZ31" s="32">
        <f>SUM(AZ8:AZ30)</f>
        <v>15856905</v>
      </c>
      <c r="BA31" s="32">
        <f>SUM(BA8:BA30)</f>
        <v>9309057</v>
      </c>
      <c r="BB31" s="32">
        <f t="shared" si="30"/>
        <v>2168996</v>
      </c>
      <c r="BC31" s="137">
        <f t="shared" si="30"/>
        <v>2168996</v>
      </c>
      <c r="BD31" s="136">
        <f t="shared" si="30"/>
        <v>20121093</v>
      </c>
      <c r="BE31" s="31">
        <f t="shared" si="30"/>
        <v>2135106</v>
      </c>
      <c r="BF31" s="141">
        <f t="shared" si="30"/>
        <v>17985987</v>
      </c>
      <c r="BG31" s="32">
        <f t="shared" si="30"/>
        <v>6551796</v>
      </c>
      <c r="BH31" s="32">
        <f t="shared" si="30"/>
        <v>2231906</v>
      </c>
      <c r="BI31" s="32">
        <f t="shared" si="30"/>
        <v>4319890</v>
      </c>
      <c r="BJ31" s="140">
        <f t="shared" si="25"/>
        <v>138900704</v>
      </c>
      <c r="BK31" s="32">
        <f>SUM(BK8:BK30)</f>
        <v>15296736</v>
      </c>
      <c r="BL31" s="32">
        <f>SUM(BL8:BL30)</f>
        <v>81802110</v>
      </c>
      <c r="BM31" s="31">
        <f>SUM(BM8:BM30)</f>
        <v>41801858</v>
      </c>
      <c r="BN31" s="32">
        <f aca="true" t="shared" si="31" ref="BN31:BV31">SUM(BN8:BN30)</f>
        <v>108860029</v>
      </c>
      <c r="BO31" s="32">
        <f t="shared" si="31"/>
        <v>58032432</v>
      </c>
      <c r="BP31" s="32">
        <f t="shared" si="31"/>
        <v>58032432</v>
      </c>
      <c r="BQ31" s="32">
        <f t="shared" si="31"/>
        <v>30733395</v>
      </c>
      <c r="BR31" s="33">
        <f t="shared" si="31"/>
        <v>20094202</v>
      </c>
      <c r="BS31" s="32">
        <f t="shared" si="31"/>
        <v>1068603</v>
      </c>
      <c r="BT31" s="32">
        <f t="shared" si="31"/>
        <v>622426</v>
      </c>
      <c r="BU31" s="33">
        <f t="shared" si="31"/>
        <v>18403173</v>
      </c>
      <c r="BV31" s="142">
        <f t="shared" si="31"/>
        <v>315353873</v>
      </c>
      <c r="BW31" s="139">
        <f aca="true" t="shared" si="32" ref="BW31:CB31">SUM(BW8:BW30)</f>
        <v>1946875319</v>
      </c>
      <c r="BX31" s="136">
        <f t="shared" si="32"/>
        <v>0</v>
      </c>
      <c r="BY31" s="34">
        <f t="shared" si="32"/>
        <v>0</v>
      </c>
      <c r="BZ31" s="139">
        <f t="shared" si="32"/>
        <v>1946875319</v>
      </c>
      <c r="CA31" s="136">
        <f t="shared" si="32"/>
        <v>0</v>
      </c>
      <c r="CB31" s="139">
        <f t="shared" si="32"/>
        <v>1946875319</v>
      </c>
    </row>
    <row r="32" spans="1:80" s="144" customFormat="1" ht="22.5" customHeight="1" thickTop="1">
      <c r="A32" s="143" t="s">
        <v>120</v>
      </c>
      <c r="B32" s="35">
        <v>227070167</v>
      </c>
      <c r="C32" s="35">
        <v>227070167</v>
      </c>
      <c r="D32" s="35">
        <v>636951311</v>
      </c>
      <c r="E32" s="35">
        <v>128295133</v>
      </c>
      <c r="F32" s="35">
        <v>140061893</v>
      </c>
      <c r="G32" s="35">
        <v>74688973</v>
      </c>
      <c r="H32" s="35">
        <v>216660412</v>
      </c>
      <c r="I32" s="35">
        <v>86341169</v>
      </c>
      <c r="J32" s="35">
        <v>112291080</v>
      </c>
      <c r="K32" s="35">
        <v>18028163</v>
      </c>
      <c r="L32" s="35">
        <v>77244900</v>
      </c>
      <c r="M32" s="35">
        <v>65493593</v>
      </c>
      <c r="N32" s="35">
        <v>65493593</v>
      </c>
      <c r="O32" s="35">
        <v>114798717</v>
      </c>
      <c r="P32" s="35">
        <v>3210130</v>
      </c>
      <c r="Q32" s="35">
        <v>42849170</v>
      </c>
      <c r="R32" s="35">
        <v>34177278</v>
      </c>
      <c r="S32" s="35">
        <v>34562139</v>
      </c>
      <c r="T32" s="35">
        <v>15797703</v>
      </c>
      <c r="U32" s="35">
        <v>4386303</v>
      </c>
      <c r="V32" s="35">
        <v>11411400</v>
      </c>
      <c r="W32" s="35">
        <v>73300888</v>
      </c>
      <c r="X32" s="35">
        <v>25726023</v>
      </c>
      <c r="Y32" s="35">
        <v>6637629</v>
      </c>
      <c r="Z32" s="35">
        <v>19201802</v>
      </c>
      <c r="AA32" s="35">
        <v>21735434</v>
      </c>
      <c r="AB32" s="35">
        <v>212641957</v>
      </c>
      <c r="AC32" s="35">
        <v>97640373</v>
      </c>
      <c r="AD32" s="35">
        <v>13044838</v>
      </c>
      <c r="AE32" s="35">
        <v>11808718</v>
      </c>
      <c r="AF32" s="35">
        <v>72786817</v>
      </c>
      <c r="AG32" s="35">
        <v>50211999</v>
      </c>
      <c r="AH32" s="35">
        <v>7211482</v>
      </c>
      <c r="AI32" s="35">
        <v>6457706</v>
      </c>
      <c r="AJ32" s="35">
        <v>36542811</v>
      </c>
      <c r="AK32" s="35">
        <v>64789585</v>
      </c>
      <c r="AL32" s="35">
        <v>12982577</v>
      </c>
      <c r="AM32" s="35">
        <v>8090909</v>
      </c>
      <c r="AN32" s="35">
        <v>43716099</v>
      </c>
      <c r="AO32" s="35">
        <v>277368244</v>
      </c>
      <c r="AP32" s="35">
        <v>17298123</v>
      </c>
      <c r="AQ32" s="35">
        <v>146489016</v>
      </c>
      <c r="AR32" s="35">
        <v>113581105</v>
      </c>
      <c r="AS32" s="35">
        <v>1623422580</v>
      </c>
      <c r="AU32" s="35">
        <v>1346054336</v>
      </c>
      <c r="AV32" s="35">
        <v>10746694</v>
      </c>
      <c r="AW32" s="35">
        <v>10746694</v>
      </c>
      <c r="AX32" s="35">
        <v>28004561</v>
      </c>
      <c r="AY32" s="35">
        <v>2838599</v>
      </c>
      <c r="AZ32" s="35">
        <v>15856905</v>
      </c>
      <c r="BA32" s="35">
        <v>9309057</v>
      </c>
      <c r="BB32" s="35">
        <v>2168996</v>
      </c>
      <c r="BC32" s="35">
        <v>2168996</v>
      </c>
      <c r="BD32" s="35">
        <v>20121093</v>
      </c>
      <c r="BE32" s="35">
        <v>2135106</v>
      </c>
      <c r="BF32" s="35">
        <v>17985987</v>
      </c>
      <c r="BG32" s="35">
        <v>6551796</v>
      </c>
      <c r="BH32" s="35">
        <v>2231906</v>
      </c>
      <c r="BI32" s="35">
        <v>4319890</v>
      </c>
      <c r="BJ32" s="35">
        <v>138900704</v>
      </c>
      <c r="BK32" s="35">
        <v>15296736</v>
      </c>
      <c r="BL32" s="35">
        <v>81802110</v>
      </c>
      <c r="BM32" s="35">
        <v>41801858</v>
      </c>
      <c r="BN32" s="35">
        <v>70155760</v>
      </c>
      <c r="BO32" s="35">
        <v>33077373</v>
      </c>
      <c r="BP32" s="35">
        <v>33077373</v>
      </c>
      <c r="BQ32" s="35">
        <v>16984185</v>
      </c>
      <c r="BR32" s="35">
        <v>20094202</v>
      </c>
      <c r="BS32" s="35">
        <v>1068603</v>
      </c>
      <c r="BT32" s="35">
        <v>622426</v>
      </c>
      <c r="BU32" s="35">
        <v>18403173</v>
      </c>
      <c r="BV32" s="35">
        <v>276649604</v>
      </c>
      <c r="BW32" s="35">
        <v>1900072184</v>
      </c>
      <c r="BX32" s="35">
        <v>0</v>
      </c>
      <c r="BY32" s="35">
        <v>0</v>
      </c>
      <c r="BZ32" s="35">
        <v>1900072184</v>
      </c>
      <c r="CA32" s="35">
        <v>0</v>
      </c>
      <c r="CB32" s="35">
        <v>1900072184</v>
      </c>
    </row>
    <row r="33" spans="1:80" s="144" customFormat="1" ht="22.5" customHeight="1">
      <c r="A33" s="145" t="s">
        <v>121</v>
      </c>
      <c r="B33" s="36">
        <f>+B31-B32</f>
        <v>6692738</v>
      </c>
      <c r="C33" s="36">
        <f aca="true" t="shared" si="33" ref="C33:AS33">+C31-C32</f>
        <v>6692738</v>
      </c>
      <c r="D33" s="36">
        <f t="shared" si="33"/>
        <v>1408321</v>
      </c>
      <c r="E33" s="36">
        <f t="shared" si="33"/>
        <v>0</v>
      </c>
      <c r="F33" s="36">
        <f t="shared" si="33"/>
        <v>1317289</v>
      </c>
      <c r="G33" s="36">
        <f t="shared" si="33"/>
        <v>0</v>
      </c>
      <c r="H33" s="36">
        <f t="shared" si="33"/>
        <v>91032</v>
      </c>
      <c r="I33" s="36">
        <f t="shared" si="33"/>
        <v>91032</v>
      </c>
      <c r="J33" s="36">
        <f t="shared" si="33"/>
        <v>0</v>
      </c>
      <c r="K33" s="36">
        <f t="shared" si="33"/>
        <v>0</v>
      </c>
      <c r="L33" s="36">
        <f t="shared" si="33"/>
        <v>0</v>
      </c>
      <c r="M33" s="36">
        <f t="shared" si="33"/>
        <v>0</v>
      </c>
      <c r="N33" s="36">
        <f t="shared" si="33"/>
        <v>0</v>
      </c>
      <c r="O33" s="36">
        <f t="shared" si="33"/>
        <v>0</v>
      </c>
      <c r="P33" s="36">
        <f t="shared" si="33"/>
        <v>0</v>
      </c>
      <c r="Q33" s="36">
        <f t="shared" si="33"/>
        <v>0</v>
      </c>
      <c r="R33" s="36">
        <f t="shared" si="33"/>
        <v>0</v>
      </c>
      <c r="S33" s="36">
        <f t="shared" si="33"/>
        <v>0</v>
      </c>
      <c r="T33" s="36">
        <f t="shared" si="33"/>
        <v>0</v>
      </c>
      <c r="U33" s="36">
        <f t="shared" si="33"/>
        <v>0</v>
      </c>
      <c r="V33" s="36">
        <f t="shared" si="33"/>
        <v>0</v>
      </c>
      <c r="W33" s="36">
        <f t="shared" si="33"/>
        <v>0</v>
      </c>
      <c r="X33" s="36">
        <f t="shared" si="33"/>
        <v>0</v>
      </c>
      <c r="Y33" s="36">
        <f t="shared" si="33"/>
        <v>0</v>
      </c>
      <c r="Z33" s="36">
        <f t="shared" si="33"/>
        <v>0</v>
      </c>
      <c r="AA33" s="36">
        <f t="shared" si="33"/>
        <v>0</v>
      </c>
      <c r="AB33" s="36">
        <f t="shared" si="33"/>
        <v>0</v>
      </c>
      <c r="AC33" s="36">
        <f t="shared" si="33"/>
        <v>0</v>
      </c>
      <c r="AD33" s="36">
        <f t="shared" si="33"/>
        <v>0</v>
      </c>
      <c r="AE33" s="36">
        <f t="shared" si="33"/>
        <v>0</v>
      </c>
      <c r="AF33" s="36">
        <f t="shared" si="33"/>
        <v>0</v>
      </c>
      <c r="AG33" s="36">
        <f t="shared" si="33"/>
        <v>0</v>
      </c>
      <c r="AH33" s="36">
        <f t="shared" si="33"/>
        <v>0</v>
      </c>
      <c r="AI33" s="36">
        <f t="shared" si="33"/>
        <v>0</v>
      </c>
      <c r="AJ33" s="36">
        <f t="shared" si="33"/>
        <v>0</v>
      </c>
      <c r="AK33" s="36">
        <f t="shared" si="33"/>
        <v>0</v>
      </c>
      <c r="AL33" s="36">
        <f t="shared" si="33"/>
        <v>0</v>
      </c>
      <c r="AM33" s="36">
        <f t="shared" si="33"/>
        <v>0</v>
      </c>
      <c r="AN33" s="36">
        <f t="shared" si="33"/>
        <v>0</v>
      </c>
      <c r="AO33" s="146">
        <f t="shared" si="33"/>
        <v>-2193</v>
      </c>
      <c r="AP33" s="146">
        <f t="shared" si="33"/>
        <v>0</v>
      </c>
      <c r="AQ33" s="146">
        <f t="shared" si="33"/>
        <v>0</v>
      </c>
      <c r="AR33" s="146">
        <f t="shared" si="33"/>
        <v>-2193</v>
      </c>
      <c r="AS33" s="36">
        <f t="shared" si="33"/>
        <v>8098866</v>
      </c>
      <c r="AU33" s="36">
        <f aca="true" t="shared" si="34" ref="AU33:CA33">+AU31-AU32</f>
        <v>8101059</v>
      </c>
      <c r="AV33" s="36">
        <f t="shared" si="34"/>
        <v>0</v>
      </c>
      <c r="AW33" s="36">
        <f t="shared" si="34"/>
        <v>0</v>
      </c>
      <c r="AX33" s="36">
        <f t="shared" si="34"/>
        <v>0</v>
      </c>
      <c r="AY33" s="36">
        <f t="shared" si="34"/>
        <v>0</v>
      </c>
      <c r="AZ33" s="36">
        <f t="shared" si="34"/>
        <v>0</v>
      </c>
      <c r="BA33" s="36">
        <f t="shared" si="34"/>
        <v>0</v>
      </c>
      <c r="BB33" s="36">
        <f t="shared" si="34"/>
        <v>0</v>
      </c>
      <c r="BC33" s="36">
        <f t="shared" si="34"/>
        <v>0</v>
      </c>
      <c r="BD33" s="36">
        <f t="shared" si="34"/>
        <v>0</v>
      </c>
      <c r="BE33" s="36">
        <f t="shared" si="34"/>
        <v>0</v>
      </c>
      <c r="BF33" s="36">
        <f t="shared" si="34"/>
        <v>0</v>
      </c>
      <c r="BG33" s="36">
        <f t="shared" si="34"/>
        <v>0</v>
      </c>
      <c r="BH33" s="36">
        <f t="shared" si="34"/>
        <v>0</v>
      </c>
      <c r="BI33" s="36">
        <f t="shared" si="34"/>
        <v>0</v>
      </c>
      <c r="BJ33" s="36">
        <f t="shared" si="34"/>
        <v>0</v>
      </c>
      <c r="BK33" s="36">
        <f t="shared" si="34"/>
        <v>0</v>
      </c>
      <c r="BL33" s="36">
        <f t="shared" si="34"/>
        <v>0</v>
      </c>
      <c r="BM33" s="36">
        <f t="shared" si="34"/>
        <v>0</v>
      </c>
      <c r="BN33" s="36">
        <f t="shared" si="34"/>
        <v>38704269</v>
      </c>
      <c r="BO33" s="36">
        <f t="shared" si="34"/>
        <v>24955059</v>
      </c>
      <c r="BP33" s="36">
        <f t="shared" si="34"/>
        <v>24955059</v>
      </c>
      <c r="BQ33" s="36">
        <f t="shared" si="34"/>
        <v>13749210</v>
      </c>
      <c r="BR33" s="36">
        <f t="shared" si="34"/>
        <v>0</v>
      </c>
      <c r="BS33" s="36">
        <f t="shared" si="34"/>
        <v>0</v>
      </c>
      <c r="BT33" s="36">
        <f t="shared" si="34"/>
        <v>0</v>
      </c>
      <c r="BU33" s="36">
        <f t="shared" si="34"/>
        <v>0</v>
      </c>
      <c r="BV33" s="36">
        <f>+BV31-BV32</f>
        <v>38704269</v>
      </c>
      <c r="BW33" s="36">
        <f t="shared" si="34"/>
        <v>46803135</v>
      </c>
      <c r="BX33" s="36">
        <f t="shared" si="34"/>
        <v>0</v>
      </c>
      <c r="BY33" s="36">
        <f t="shared" si="34"/>
        <v>0</v>
      </c>
      <c r="BZ33" s="36">
        <f t="shared" si="34"/>
        <v>46803135</v>
      </c>
      <c r="CA33" s="36">
        <f t="shared" si="34"/>
        <v>0</v>
      </c>
      <c r="CB33" s="36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landscape" paperSize="9" scale="74" r:id="rId1"/>
  <colBreaks count="7" manualBreakCount="7">
    <brk id="12" max="65535" man="1"/>
    <brk id="19" max="65535" man="1"/>
    <brk id="27" max="65535" man="1"/>
    <brk id="40" max="65535" man="1"/>
    <brk id="47" max="65535" man="1"/>
    <brk id="55" max="65535" man="1"/>
    <brk id="6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ito_yuji</cp:lastModifiedBy>
  <cp:lastPrinted>2008-01-08T02:20:03Z</cp:lastPrinted>
  <dcterms:created xsi:type="dcterms:W3CDTF">2007-12-28T10:38:40Z</dcterms:created>
  <dcterms:modified xsi:type="dcterms:W3CDTF">2008-04-30T00:00:58Z</dcterms:modified>
  <cp:category/>
  <cp:version/>
  <cp:contentType/>
  <cp:contentStatus/>
</cp:coreProperties>
</file>