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算定結果" sheetId="1" r:id="rId1"/>
  </sheets>
  <definedNames>
    <definedName name="_xlnm.Print_Titles" localSheetId="0">'算定結果'!$A:$A</definedName>
  </definedNames>
  <calcPr fullCalcOnLoad="1"/>
</workbook>
</file>

<file path=xl/sharedStrings.xml><?xml version="1.0" encoding="utf-8"?>
<sst xmlns="http://schemas.openxmlformats.org/spreadsheetml/2006/main" count="136" uniqueCount="104">
  <si>
    <t>区　名</t>
  </si>
  <si>
    <t>基    準    財    政    需    要    額</t>
  </si>
  <si>
    <t>経      常      的      経      費</t>
  </si>
  <si>
    <t>投      資      的      経      費</t>
  </si>
  <si>
    <t>投資的経費</t>
  </si>
  <si>
    <t>議会総務費</t>
  </si>
  <si>
    <t>民生費</t>
  </si>
  <si>
    <t>衛生費</t>
  </si>
  <si>
    <t>清掃費</t>
  </si>
  <si>
    <t>経済労働費</t>
  </si>
  <si>
    <t>土  木  費</t>
  </si>
  <si>
    <t>教  育  費</t>
  </si>
  <si>
    <t>その他諸費</t>
  </si>
  <si>
    <t>議会総務費</t>
  </si>
  <si>
    <t>民  生  費</t>
  </si>
  <si>
    <t>衛  生  費</t>
  </si>
  <si>
    <t>土  木  費</t>
  </si>
  <si>
    <t>教  育  費</t>
  </si>
  <si>
    <t>単位費用分計</t>
  </si>
  <si>
    <t>退職手当</t>
  </si>
  <si>
    <t>財源対策経費</t>
  </si>
  <si>
    <t>合    計</t>
  </si>
  <si>
    <t>錯  誤  額</t>
  </si>
  <si>
    <t>総     計</t>
  </si>
  <si>
    <t>社会福祉費</t>
  </si>
  <si>
    <t>老人福祉費</t>
  </si>
  <si>
    <t>生活保護費</t>
  </si>
  <si>
    <t>児童福祉費</t>
  </si>
  <si>
    <t>国民健康保険</t>
  </si>
  <si>
    <t>衛生費</t>
  </si>
  <si>
    <t>清掃総務費</t>
  </si>
  <si>
    <t>収集作業費</t>
  </si>
  <si>
    <t>収集車両費</t>
  </si>
  <si>
    <t>処理処分費</t>
  </si>
  <si>
    <t>生活経済費</t>
  </si>
  <si>
    <t>産業経済費</t>
  </si>
  <si>
    <t>建築公害費</t>
  </si>
  <si>
    <t>都市整備費</t>
  </si>
  <si>
    <t>道路橋りょう費</t>
  </si>
  <si>
    <t>公  園  費</t>
  </si>
  <si>
    <t>小学校費</t>
  </si>
  <si>
    <t>中学校費</t>
  </si>
  <si>
    <t>その他の教育費</t>
  </si>
  <si>
    <t>公  債  費</t>
  </si>
  <si>
    <t>財  産  費</t>
  </si>
  <si>
    <t>その他行政費</t>
  </si>
  <si>
    <t>経常的経費計</t>
  </si>
  <si>
    <t>議会総務費</t>
  </si>
  <si>
    <t>社会福祉費</t>
  </si>
  <si>
    <t>処理処分費</t>
  </si>
  <si>
    <t>都市整備費</t>
  </si>
  <si>
    <t>道路橋りょう費</t>
  </si>
  <si>
    <t>小学校費</t>
  </si>
  <si>
    <t>中学校費</t>
  </si>
  <si>
    <t>投資的経費計</t>
  </si>
  <si>
    <t>(条例9条)</t>
  </si>
  <si>
    <t>(12年改正条例
 附則4項)  (E)</t>
  </si>
  <si>
    <t>(条例16条)</t>
  </si>
  <si>
    <t>18歳未満人口</t>
  </si>
  <si>
    <t>区立保育所</t>
  </si>
  <si>
    <t>私立保育所</t>
  </si>
  <si>
    <t>事業助成費</t>
  </si>
  <si>
    <t>児  童  数</t>
  </si>
  <si>
    <t>学  級  数</t>
  </si>
  <si>
    <t>学  校  数</t>
  </si>
  <si>
    <t>生徒数</t>
  </si>
  <si>
    <t>学級数</t>
  </si>
  <si>
    <t>児童生徒数</t>
  </si>
  <si>
    <t>幼稚園数</t>
  </si>
  <si>
    <t>人口</t>
  </si>
  <si>
    <t>(A)</t>
  </si>
  <si>
    <t>園児数</t>
  </si>
  <si>
    <t>(B)</t>
  </si>
  <si>
    <t>(A)+(B)=(C)</t>
  </si>
  <si>
    <t>(D)</t>
  </si>
  <si>
    <t>(C)+(D)+(E)=(F)</t>
  </si>
  <si>
    <t>(G)</t>
  </si>
  <si>
    <t>(F)+(G)=(H)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</si>
  <si>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</si>
  <si>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</si>
  <si>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</si>
  <si>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</si>
  <si>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</si>
  <si>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</si>
  <si>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</si>
  <si>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</si>
  <si>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</si>
  <si>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</si>
  <si>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</si>
  <si>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</si>
  <si>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</si>
  <si>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</si>
  <si>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</si>
  <si>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</si>
  <si>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</si>
  <si>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</si>
  <si>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</si>
  <si>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</si>
  <si>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</si>
  <si>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江戸川</t>
  </si>
  <si>
    <t>計</t>
  </si>
  <si>
    <t>　　　平成17年度　都区財政調整　区別算定結果 （再調整）</t>
  </si>
  <si>
    <t>（単位：千円）</t>
  </si>
  <si>
    <t>葛飾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</si>
</sst>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11"/>
      <color indexed="12"/>
      <name val=""/>
      <family val="1"/>
    </font>
    <font>
      <sz val="12"/>
      <name val="ＭＳ 明朝"/>
      <family val="1"/>
    </font>
    <font>
      <sz val="11"/>
      <color indexed="10"/>
      <name val="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b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>
        <color indexed="8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double"/>
      <bottom style="thin"/>
    </border>
    <border>
      <left style="double">
        <color indexed="8"/>
      </left>
      <right style="double">
        <color indexed="8"/>
      </right>
      <top style="double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37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6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distributed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37" fontId="10" fillId="0" borderId="29" xfId="0" applyNumberFormat="1" applyFont="1" applyFill="1" applyBorder="1" applyAlignment="1" applyProtection="1">
      <alignment vertical="center"/>
      <protection/>
    </xf>
    <xf numFmtId="37" fontId="2" fillId="0" borderId="30" xfId="0" applyNumberFormat="1" applyFont="1" applyFill="1" applyBorder="1" applyAlignment="1" applyProtection="1">
      <alignment vertical="center"/>
      <protection/>
    </xf>
    <xf numFmtId="37" fontId="10" fillId="0" borderId="31" xfId="0" applyNumberFormat="1" applyFont="1" applyFill="1" applyBorder="1" applyAlignment="1" applyProtection="1">
      <alignment vertical="center"/>
      <protection/>
    </xf>
    <xf numFmtId="37" fontId="2" fillId="0" borderId="31" xfId="0" applyNumberFormat="1" applyFont="1" applyFill="1" applyBorder="1" applyAlignment="1" applyProtection="1">
      <alignment vertical="center"/>
      <protection/>
    </xf>
    <xf numFmtId="37" fontId="10" fillId="0" borderId="5" xfId="0" applyNumberFormat="1" applyFont="1" applyFill="1" applyBorder="1" applyAlignment="1" applyProtection="1">
      <alignment vertical="center"/>
      <protection/>
    </xf>
    <xf numFmtId="37" fontId="10" fillId="0" borderId="30" xfId="0" applyNumberFormat="1" applyFont="1" applyFill="1" applyBorder="1" applyAlignment="1" applyProtection="1">
      <alignment vertical="center"/>
      <protection/>
    </xf>
    <xf numFmtId="37" fontId="2" fillId="0" borderId="29" xfId="0" applyNumberFormat="1" applyFont="1" applyFill="1" applyBorder="1" applyAlignment="1" applyProtection="1">
      <alignment vertical="center"/>
      <protection/>
    </xf>
    <xf numFmtId="37" fontId="11" fillId="0" borderId="32" xfId="0" applyNumberFormat="1" applyFont="1" applyFill="1" applyBorder="1" applyAlignment="1" applyProtection="1">
      <alignment vertical="center"/>
      <protection/>
    </xf>
    <xf numFmtId="38" fontId="2" fillId="0" borderId="33" xfId="16" applyFont="1" applyFill="1" applyBorder="1" applyAlignment="1">
      <alignment vertical="center"/>
    </xf>
    <xf numFmtId="38" fontId="2" fillId="0" borderId="34" xfId="16" applyFont="1" applyFill="1" applyBorder="1" applyAlignment="1">
      <alignment vertical="center"/>
    </xf>
    <xf numFmtId="38" fontId="2" fillId="0" borderId="28" xfId="16" applyFont="1" applyFill="1" applyBorder="1" applyAlignment="1">
      <alignment vertical="center"/>
    </xf>
    <xf numFmtId="37" fontId="2" fillId="0" borderId="5" xfId="0" applyNumberFormat="1" applyFont="1" applyFill="1" applyBorder="1" applyAlignment="1" applyProtection="1">
      <alignment vertical="center"/>
      <protection/>
    </xf>
    <xf numFmtId="37" fontId="2" fillId="0" borderId="30" xfId="0" applyNumberFormat="1" applyFont="1" applyFill="1" applyBorder="1" applyAlignment="1" applyProtection="1">
      <alignment vertical="center"/>
      <protection locked="0"/>
    </xf>
    <xf numFmtId="37" fontId="11" fillId="0" borderId="35" xfId="0" applyNumberFormat="1" applyFont="1" applyFill="1" applyBorder="1" applyAlignment="1" applyProtection="1">
      <alignment vertical="center"/>
      <protection/>
    </xf>
    <xf numFmtId="37" fontId="2" fillId="0" borderId="7" xfId="0" applyNumberFormat="1" applyFont="1" applyFill="1" applyBorder="1" applyAlignment="1" applyProtection="1">
      <alignment vertical="center"/>
      <protection/>
    </xf>
    <xf numFmtId="176" fontId="2" fillId="0" borderId="31" xfId="0" applyNumberFormat="1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distributed" vertical="center"/>
      <protection/>
    </xf>
    <xf numFmtId="37" fontId="2" fillId="0" borderId="37" xfId="0" applyNumberFormat="1" applyFont="1" applyFill="1" applyBorder="1" applyAlignment="1" applyProtection="1">
      <alignment vertical="center"/>
      <protection/>
    </xf>
    <xf numFmtId="37" fontId="10" fillId="0" borderId="37" xfId="0" applyNumberFormat="1" applyFont="1" applyFill="1" applyBorder="1" applyAlignment="1" applyProtection="1">
      <alignment vertical="center"/>
      <protection/>
    </xf>
    <xf numFmtId="37" fontId="2" fillId="0" borderId="38" xfId="0" applyNumberFormat="1" applyFont="1" applyFill="1" applyBorder="1" applyAlignment="1" applyProtection="1">
      <alignment vertical="center"/>
      <protection/>
    </xf>
    <xf numFmtId="38" fontId="2" fillId="0" borderId="36" xfId="16" applyFont="1" applyFill="1" applyBorder="1" applyAlignment="1">
      <alignment vertical="center"/>
    </xf>
    <xf numFmtId="38" fontId="2" fillId="0" borderId="39" xfId="16" applyFont="1" applyFill="1" applyBorder="1" applyAlignment="1">
      <alignment vertical="center"/>
    </xf>
    <xf numFmtId="37" fontId="11" fillId="0" borderId="40" xfId="0" applyNumberFormat="1" applyFont="1" applyFill="1" applyBorder="1" applyAlignment="1" applyProtection="1">
      <alignment vertical="center"/>
      <protection/>
    </xf>
    <xf numFmtId="176" fontId="2" fillId="0" borderId="41" xfId="0" applyNumberFormat="1" applyFont="1" applyFill="1" applyBorder="1" applyAlignment="1" applyProtection="1">
      <alignment vertical="center"/>
      <protection/>
    </xf>
    <xf numFmtId="176" fontId="2" fillId="0" borderId="29" xfId="0" applyNumberFormat="1" applyFont="1" applyFill="1" applyBorder="1" applyAlignment="1" applyProtection="1">
      <alignment vertical="center"/>
      <protection/>
    </xf>
    <xf numFmtId="37" fontId="2" fillId="0" borderId="28" xfId="0" applyNumberFormat="1" applyFont="1" applyFill="1" applyBorder="1" applyAlignment="1" applyProtection="1">
      <alignment vertical="center"/>
      <protection/>
    </xf>
    <xf numFmtId="37" fontId="10" fillId="0" borderId="3" xfId="0" applyNumberFormat="1" applyFont="1" applyFill="1" applyBorder="1" applyAlignment="1" applyProtection="1">
      <alignment vertical="center"/>
      <protection/>
    </xf>
    <xf numFmtId="37" fontId="2" fillId="0" borderId="42" xfId="0" applyNumberFormat="1" applyFont="1" applyFill="1" applyBorder="1" applyAlignment="1" applyProtection="1">
      <alignment vertical="center"/>
      <protection/>
    </xf>
    <xf numFmtId="37" fontId="10" fillId="0" borderId="4" xfId="0" applyNumberFormat="1" applyFont="1" applyFill="1" applyBorder="1" applyAlignment="1" applyProtection="1">
      <alignment vertical="center"/>
      <protection/>
    </xf>
    <xf numFmtId="37" fontId="2" fillId="0" borderId="4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2" fillId="0" borderId="13" xfId="0" applyNumberFormat="1" applyFont="1" applyFill="1" applyBorder="1" applyAlignment="1" applyProtection="1">
      <alignment vertical="center"/>
      <protection/>
    </xf>
    <xf numFmtId="38" fontId="2" fillId="0" borderId="26" xfId="16" applyFont="1" applyFill="1" applyBorder="1" applyAlignment="1">
      <alignment vertical="center"/>
    </xf>
    <xf numFmtId="38" fontId="2" fillId="0" borderId="43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10" fillId="0" borderId="42" xfId="0" applyNumberFormat="1" applyFont="1" applyFill="1" applyBorder="1" applyAlignment="1" applyProtection="1">
      <alignment vertical="center"/>
      <protection/>
    </xf>
    <xf numFmtId="37" fontId="11" fillId="0" borderId="44" xfId="0" applyNumberFormat="1" applyFont="1" applyFill="1" applyBorder="1" applyAlignment="1" applyProtection="1">
      <alignment vertical="center"/>
      <protection/>
    </xf>
    <xf numFmtId="37" fontId="11" fillId="0" borderId="9" xfId="0" applyNumberFormat="1" applyFont="1" applyFill="1" applyBorder="1" applyAlignment="1" applyProtection="1">
      <alignment vertical="center"/>
      <protection/>
    </xf>
    <xf numFmtId="37" fontId="2" fillId="0" borderId="6" xfId="0" applyNumberFormat="1" applyFont="1" applyFill="1" applyBorder="1" applyAlignment="1" applyProtection="1">
      <alignment vertical="center"/>
      <protection/>
    </xf>
    <xf numFmtId="176" fontId="2" fillId="0" borderId="4" xfId="0" applyNumberFormat="1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distributed" vertical="center"/>
      <protection/>
    </xf>
    <xf numFmtId="37" fontId="10" fillId="0" borderId="45" xfId="0" applyNumberFormat="1" applyFont="1" applyFill="1" applyBorder="1" applyAlignment="1" applyProtection="1">
      <alignment vertical="center"/>
      <protection/>
    </xf>
    <xf numFmtId="37" fontId="10" fillId="0" borderId="46" xfId="0" applyNumberFormat="1" applyFont="1" applyFill="1" applyBorder="1" applyAlignment="1" applyProtection="1">
      <alignment vertical="center"/>
      <protection/>
    </xf>
    <xf numFmtId="37" fontId="10" fillId="0" borderId="33" xfId="0" applyNumberFormat="1" applyFont="1" applyFill="1" applyBorder="1" applyAlignment="1" applyProtection="1">
      <alignment vertical="center"/>
      <protection/>
    </xf>
    <xf numFmtId="37" fontId="10" fillId="0" borderId="47" xfId="0" applyNumberFormat="1" applyFont="1" applyFill="1" applyBorder="1" applyAlignment="1" applyProtection="1">
      <alignment vertical="center"/>
      <protection/>
    </xf>
    <xf numFmtId="37" fontId="10" fillId="0" borderId="48" xfId="0" applyNumberFormat="1" applyFont="1" applyFill="1" applyBorder="1" applyAlignment="1" applyProtection="1">
      <alignment vertical="center"/>
      <protection/>
    </xf>
    <xf numFmtId="37" fontId="10" fillId="0" borderId="49" xfId="0" applyNumberFormat="1" applyFont="1" applyFill="1" applyBorder="1" applyAlignment="1" applyProtection="1">
      <alignment vertical="center"/>
      <protection/>
    </xf>
    <xf numFmtId="37" fontId="11" fillId="0" borderId="50" xfId="0" applyNumberFormat="1" applyFont="1" applyFill="1" applyBorder="1" applyAlignment="1" applyProtection="1">
      <alignment vertical="center"/>
      <protection/>
    </xf>
    <xf numFmtId="37" fontId="10" fillId="0" borderId="51" xfId="0" applyNumberFormat="1" applyFont="1" applyFill="1" applyBorder="1" applyAlignment="1" applyProtection="1">
      <alignment vertical="center"/>
      <protection/>
    </xf>
    <xf numFmtId="37" fontId="10" fillId="0" borderId="52" xfId="0" applyNumberFormat="1" applyFont="1" applyFill="1" applyBorder="1" applyAlignment="1" applyProtection="1">
      <alignment vertical="center"/>
      <protection/>
    </xf>
    <xf numFmtId="37" fontId="11" fillId="0" borderId="53" xfId="0" applyNumberFormat="1" applyFont="1" applyFill="1" applyBorder="1" applyAlignment="1" applyProtection="1">
      <alignment vertical="center"/>
      <protection/>
    </xf>
    <xf numFmtId="176" fontId="10" fillId="0" borderId="46" xfId="0" applyNumberFormat="1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 applyProtection="1">
      <alignment horizontal="centerContinuous" vertical="center"/>
      <protection/>
    </xf>
    <xf numFmtId="0" fontId="0" fillId="0" borderId="55" xfId="0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2" fillId="0" borderId="55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37" fontId="10" fillId="0" borderId="57" xfId="0" applyNumberFormat="1" applyFont="1" applyFill="1" applyBorder="1" applyAlignment="1" applyProtection="1">
      <alignment vertical="center"/>
      <protection/>
    </xf>
    <xf numFmtId="37" fontId="10" fillId="0" borderId="12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37" fontId="2" fillId="0" borderId="58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37" fontId="2" fillId="0" borderId="3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>
      <alignment vertical="center"/>
    </xf>
    <xf numFmtId="0" fontId="2" fillId="0" borderId="38" xfId="0" applyFont="1" applyFill="1" applyBorder="1" applyAlignment="1" applyProtection="1">
      <alignment horizontal="centerContinuous" vertical="center"/>
      <protection/>
    </xf>
    <xf numFmtId="0" fontId="0" fillId="0" borderId="59" xfId="0" applyFill="1" applyBorder="1" applyAlignment="1">
      <alignment horizontal="centerContinuous" vertical="center"/>
    </xf>
    <xf numFmtId="0" fontId="0" fillId="0" borderId="58" xfId="0" applyFill="1" applyBorder="1" applyAlignment="1">
      <alignment horizontal="centerContinuous" vertical="center"/>
    </xf>
    <xf numFmtId="0" fontId="2" fillId="0" borderId="41" xfId="0" applyFont="1" applyFill="1" applyBorder="1" applyAlignment="1" applyProtection="1">
      <alignment horizontal="centerContinuous" vertical="center"/>
      <protection/>
    </xf>
    <xf numFmtId="0" fontId="0" fillId="0" borderId="60" xfId="0" applyFill="1" applyBorder="1" applyAlignment="1">
      <alignment horizontal="centerContinuous" vertical="center"/>
    </xf>
    <xf numFmtId="0" fontId="0" fillId="0" borderId="61" xfId="0" applyFill="1" applyBorder="1" applyAlignment="1">
      <alignment horizontal="centerContinuous" vertical="center"/>
    </xf>
    <xf numFmtId="0" fontId="0" fillId="0" borderId="62" xfId="0" applyFill="1" applyBorder="1" applyAlignment="1">
      <alignment horizontal="centerContinuous" vertical="center"/>
    </xf>
    <xf numFmtId="0" fontId="0" fillId="0" borderId="63" xfId="0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7" fontId="11" fillId="0" borderId="64" xfId="0" applyNumberFormat="1" applyFont="1" applyFill="1" applyBorder="1" applyAlignment="1" applyProtection="1">
      <alignment vertical="center"/>
      <protection/>
    </xf>
    <xf numFmtId="37" fontId="11" fillId="0" borderId="65" xfId="0" applyNumberFormat="1" applyFont="1" applyFill="1" applyBorder="1" applyAlignment="1" applyProtection="1">
      <alignment vertical="center"/>
      <protection/>
    </xf>
    <xf numFmtId="0" fontId="2" fillId="0" borderId="59" xfId="0" applyFont="1" applyFill="1" applyBorder="1" applyAlignment="1" applyProtection="1">
      <alignment horizontal="centerContinuous" vertical="center"/>
      <protection/>
    </xf>
    <xf numFmtId="0" fontId="2" fillId="0" borderId="63" xfId="0" applyFont="1" applyFill="1" applyBorder="1" applyAlignment="1" applyProtection="1">
      <alignment horizontal="centerContinuous" vertical="center"/>
      <protection/>
    </xf>
    <xf numFmtId="0" fontId="2" fillId="0" borderId="66" xfId="0" applyFont="1" applyFill="1" applyBorder="1" applyAlignment="1" applyProtection="1">
      <alignment horizontal="distributed" vertical="center"/>
      <protection/>
    </xf>
    <xf numFmtId="37" fontId="2" fillId="0" borderId="67" xfId="0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2" fillId="0" borderId="6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/>
    </xf>
    <xf numFmtId="0" fontId="0" fillId="0" borderId="68" xfId="0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0" sqref="A30"/>
    </sheetView>
  </sheetViews>
  <sheetFormatPr defaultColWidth="9.00390625" defaultRowHeight="13.5"/>
  <cols>
    <col min="1" max="1" width="8.25390625" style="1" customWidth="1"/>
    <col min="2" max="2" width="14.75390625" style="1" customWidth="1"/>
    <col min="3" max="3" width="13.50390625" style="1" customWidth="1"/>
    <col min="4" max="4" width="14.625" style="1" customWidth="1"/>
    <col min="5" max="12" width="13.375" style="1" customWidth="1"/>
    <col min="13" max="13" width="14.625" style="1" customWidth="1"/>
    <col min="14" max="14" width="13.375" style="1" customWidth="1"/>
    <col min="15" max="15" width="14.625" style="1" customWidth="1"/>
    <col min="16" max="19" width="13.375" style="1" customWidth="1"/>
    <col min="20" max="20" width="14.625" style="1" customWidth="1"/>
    <col min="21" max="22" width="13.375" style="1" customWidth="1"/>
    <col min="23" max="23" width="14.625" style="1" customWidth="1"/>
    <col min="24" max="27" width="13.375" style="1" customWidth="1"/>
    <col min="28" max="28" width="13.75390625" style="1" bestFit="1" customWidth="1"/>
    <col min="29" max="29" width="12.75390625" style="1" bestFit="1" customWidth="1"/>
    <col min="30" max="33" width="11.625" style="1" bestFit="1" customWidth="1"/>
    <col min="34" max="34" width="11.375" style="1" customWidth="1"/>
    <col min="35" max="36" width="11.625" style="1" bestFit="1" customWidth="1"/>
    <col min="37" max="37" width="12.50390625" style="1" bestFit="1" customWidth="1"/>
    <col min="38" max="38" width="11.625" style="1" bestFit="1" customWidth="1"/>
    <col min="39" max="39" width="10.50390625" style="1" bestFit="1" customWidth="1"/>
    <col min="40" max="44" width="14.375" style="1" customWidth="1"/>
    <col min="45" max="45" width="17.00390625" style="1" bestFit="1" customWidth="1"/>
    <col min="46" max="46" width="6.625" style="140" customWidth="1"/>
    <col min="47" max="58" width="11.625" style="1" bestFit="1" customWidth="1"/>
    <col min="59" max="60" width="13.375" style="1" customWidth="1"/>
    <col min="61" max="61" width="12.75390625" style="1" bestFit="1" customWidth="1"/>
    <col min="62" max="62" width="11.625" style="1" bestFit="1" customWidth="1"/>
    <col min="63" max="63" width="16.125" style="1" bestFit="1" customWidth="1"/>
    <col min="64" max="64" width="11.625" style="1" bestFit="1" customWidth="1"/>
    <col min="65" max="65" width="12.75390625" style="1" bestFit="1" customWidth="1"/>
    <col min="66" max="68" width="11.625" style="1" bestFit="1" customWidth="1"/>
    <col min="69" max="69" width="13.625" style="1" customWidth="1"/>
    <col min="70" max="72" width="13.375" style="1" customWidth="1"/>
    <col min="73" max="73" width="18.25390625" style="1" customWidth="1"/>
    <col min="74" max="74" width="20.00390625" style="1" customWidth="1"/>
    <col min="75" max="75" width="11.625" style="1" bestFit="1" customWidth="1"/>
    <col min="76" max="76" width="15.00390625" style="1" bestFit="1" customWidth="1"/>
    <col min="77" max="77" width="17.25390625" style="1" bestFit="1" customWidth="1"/>
    <col min="78" max="78" width="11.625" style="1" bestFit="1" customWidth="1"/>
    <col min="79" max="79" width="17.00390625" style="1" bestFit="1" customWidth="1"/>
    <col min="80" max="16384" width="9.00390625" style="1" customWidth="1"/>
  </cols>
  <sheetData>
    <row r="1" spans="2:79" ht="14.25">
      <c r="B1" s="6" t="s">
        <v>101</v>
      </c>
      <c r="C1" s="2"/>
      <c r="D1" s="3"/>
      <c r="E1" s="2"/>
      <c r="F1" s="2"/>
      <c r="G1" s="2"/>
      <c r="H1" s="2"/>
      <c r="I1" s="2"/>
      <c r="J1" s="2"/>
      <c r="K1" s="2"/>
      <c r="L1" s="4" t="s">
        <v>102</v>
      </c>
      <c r="M1" s="3"/>
      <c r="N1" s="2"/>
      <c r="O1" s="2"/>
      <c r="P1" s="2"/>
      <c r="Q1" s="2"/>
      <c r="R1" s="2"/>
      <c r="T1" s="3"/>
      <c r="U1" s="2"/>
      <c r="V1" s="2"/>
      <c r="W1" s="4" t="s">
        <v>102</v>
      </c>
      <c r="X1" s="2"/>
      <c r="Y1" s="2"/>
      <c r="Z1" s="2"/>
      <c r="AA1" s="4"/>
      <c r="AB1" s="3"/>
      <c r="AC1" s="2"/>
      <c r="AD1" s="2"/>
      <c r="AE1" s="2"/>
      <c r="AF1" s="2"/>
      <c r="AG1" s="2"/>
      <c r="AH1" s="2"/>
      <c r="AI1" s="4" t="s">
        <v>102</v>
      </c>
      <c r="AJ1" s="2"/>
      <c r="AK1" s="2"/>
      <c r="AL1" s="2"/>
      <c r="AM1" s="2"/>
      <c r="AN1" s="4"/>
      <c r="AO1" s="3"/>
      <c r="AP1" s="2"/>
      <c r="AQ1" s="2"/>
      <c r="AR1" s="2"/>
      <c r="AS1" s="4" t="s">
        <v>102</v>
      </c>
      <c r="AT1" s="138"/>
      <c r="AU1" s="3"/>
      <c r="AV1" s="2"/>
      <c r="AW1" s="2"/>
      <c r="AX1" s="2"/>
      <c r="AY1" s="2"/>
      <c r="AZ1" s="2"/>
      <c r="BA1" s="2"/>
      <c r="BB1" s="4"/>
      <c r="BC1" s="3"/>
      <c r="BD1" s="2"/>
      <c r="BE1" s="2"/>
      <c r="BF1" s="4" t="s">
        <v>102</v>
      </c>
      <c r="BG1" s="2"/>
      <c r="BH1" s="2"/>
      <c r="BI1" s="2"/>
      <c r="BJ1" s="2"/>
      <c r="BK1" s="2"/>
      <c r="BL1" s="4"/>
      <c r="BM1" s="3"/>
      <c r="BN1" s="2"/>
      <c r="BO1" s="2"/>
      <c r="BP1" s="2"/>
      <c r="BQ1" s="4" t="s">
        <v>102</v>
      </c>
      <c r="BR1" s="2"/>
      <c r="BS1" s="2"/>
      <c r="BT1" s="2"/>
      <c r="BU1" s="4"/>
      <c r="BV1" s="3"/>
      <c r="BW1" s="2"/>
      <c r="BX1" s="2"/>
      <c r="BY1" s="2"/>
      <c r="BZ1" s="2"/>
      <c r="CA1" s="4" t="s">
        <v>102</v>
      </c>
    </row>
    <row r="2" spans="1:79" ht="14.25">
      <c r="A2" s="5"/>
      <c r="B2" s="6"/>
      <c r="C2" s="7"/>
      <c r="D2" s="7"/>
      <c r="E2" s="8"/>
      <c r="F2" s="8"/>
      <c r="G2" s="8"/>
      <c r="H2" s="8"/>
      <c r="I2" s="8"/>
      <c r="J2" s="8"/>
      <c r="K2" s="8"/>
      <c r="L2" s="9"/>
      <c r="M2" s="6"/>
      <c r="N2" s="7"/>
      <c r="O2" s="7"/>
      <c r="P2" s="8"/>
      <c r="Q2" s="8"/>
      <c r="R2" s="8"/>
      <c r="S2" s="8"/>
      <c r="T2" s="8"/>
      <c r="U2" s="8"/>
      <c r="V2" s="8"/>
      <c r="W2" s="9"/>
      <c r="X2" s="8"/>
      <c r="Y2" s="8"/>
      <c r="Z2" s="8"/>
      <c r="AA2" s="9"/>
      <c r="AB2" s="7"/>
      <c r="AC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9"/>
      <c r="AO2" s="7"/>
      <c r="AP2" s="7"/>
      <c r="AQ2" s="7"/>
      <c r="AR2" s="8"/>
      <c r="AS2" s="9"/>
      <c r="AT2" s="9"/>
      <c r="AU2" s="7"/>
      <c r="AV2" s="7"/>
      <c r="AW2" s="7"/>
      <c r="AX2" s="8"/>
      <c r="AY2" s="8"/>
      <c r="AZ2" s="8"/>
      <c r="BA2" s="8"/>
      <c r="BB2" s="9"/>
      <c r="BC2" s="10"/>
      <c r="BD2" s="10"/>
      <c r="BE2" s="10"/>
      <c r="BF2" s="8"/>
      <c r="BG2" s="8"/>
      <c r="BH2" s="8"/>
      <c r="BI2" s="8"/>
      <c r="BJ2" s="8"/>
      <c r="BK2" s="8"/>
      <c r="BL2" s="9"/>
      <c r="BM2" s="7"/>
      <c r="BN2" s="7"/>
      <c r="BO2" s="8"/>
      <c r="BP2" s="8"/>
      <c r="BQ2" s="8"/>
      <c r="BR2" s="8"/>
      <c r="BS2" s="8"/>
      <c r="BT2" s="8"/>
      <c r="BU2" s="9"/>
      <c r="BV2" s="7"/>
      <c r="BW2" s="7"/>
      <c r="BX2" s="8"/>
      <c r="BY2" s="8"/>
      <c r="BZ2" s="8"/>
      <c r="CA2" s="9"/>
    </row>
    <row r="3" spans="1:79" ht="14.25" thickBot="1">
      <c r="A3" s="143" t="s">
        <v>0</v>
      </c>
      <c r="B3" s="107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07" t="s">
        <v>1</v>
      </c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110" t="s">
        <v>1</v>
      </c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/>
      <c r="AJ3" s="110" t="s">
        <v>1</v>
      </c>
      <c r="AK3" s="108"/>
      <c r="AL3" s="108"/>
      <c r="AM3" s="108"/>
      <c r="AN3" s="108"/>
      <c r="AO3" s="108"/>
      <c r="AP3" s="108"/>
      <c r="AQ3" s="108"/>
      <c r="AR3" s="108"/>
      <c r="AS3" s="109"/>
      <c r="AT3" s="139"/>
      <c r="AU3" s="119" t="s">
        <v>1</v>
      </c>
      <c r="AV3" s="120"/>
      <c r="AW3" s="120"/>
      <c r="AX3" s="120"/>
      <c r="AY3" s="120"/>
      <c r="AZ3" s="120"/>
      <c r="BA3" s="120"/>
      <c r="BB3" s="121"/>
      <c r="BC3" s="107"/>
      <c r="BD3" s="108"/>
      <c r="BE3" s="108"/>
      <c r="BF3" s="109"/>
      <c r="BG3" s="132" t="s">
        <v>1</v>
      </c>
      <c r="BH3" s="120"/>
      <c r="BI3" s="120"/>
      <c r="BJ3" s="120"/>
      <c r="BK3" s="120"/>
      <c r="BL3" s="120"/>
      <c r="BM3" s="120"/>
      <c r="BN3" s="121"/>
      <c r="BO3" s="107"/>
      <c r="BP3" s="108"/>
      <c r="BQ3" s="109"/>
      <c r="BR3" s="132" t="s">
        <v>1</v>
      </c>
      <c r="BS3" s="120"/>
      <c r="BT3" s="120"/>
      <c r="BU3" s="121"/>
      <c r="BV3" s="127"/>
      <c r="BW3" s="118"/>
      <c r="BX3" s="128"/>
      <c r="BY3" s="128"/>
      <c r="BZ3" s="118"/>
      <c r="CA3" s="129"/>
    </row>
    <row r="4" spans="1:79" ht="15" thickBot="1" thickTop="1">
      <c r="A4" s="144"/>
      <c r="B4" s="107" t="s">
        <v>2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7" t="s">
        <v>2</v>
      </c>
      <c r="N4" s="108"/>
      <c r="O4" s="108"/>
      <c r="P4" s="108"/>
      <c r="Q4" s="108"/>
      <c r="R4" s="108"/>
      <c r="S4" s="108"/>
      <c r="T4" s="108"/>
      <c r="U4" s="108"/>
      <c r="V4" s="108"/>
      <c r="W4" s="109"/>
      <c r="X4" s="110" t="s">
        <v>2</v>
      </c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9"/>
      <c r="AJ4" s="110" t="s">
        <v>2</v>
      </c>
      <c r="AK4" s="108"/>
      <c r="AL4" s="108"/>
      <c r="AM4" s="108"/>
      <c r="AN4" s="108"/>
      <c r="AO4" s="108"/>
      <c r="AP4" s="108"/>
      <c r="AQ4" s="108"/>
      <c r="AR4" s="108"/>
      <c r="AS4" s="109"/>
      <c r="AT4" s="139"/>
      <c r="AU4" s="122" t="s">
        <v>3</v>
      </c>
      <c r="AV4" s="123"/>
      <c r="AW4" s="123"/>
      <c r="AX4" s="123"/>
      <c r="AY4" s="123"/>
      <c r="AZ4" s="123"/>
      <c r="BA4" s="123"/>
      <c r="BB4" s="124"/>
      <c r="BC4" s="107"/>
      <c r="BD4" s="108"/>
      <c r="BE4" s="108"/>
      <c r="BF4" s="109"/>
      <c r="BG4" s="137" t="s">
        <v>3</v>
      </c>
      <c r="BH4" s="123"/>
      <c r="BI4" s="123"/>
      <c r="BJ4" s="123"/>
      <c r="BK4" s="123"/>
      <c r="BL4" s="123"/>
      <c r="BM4" s="123"/>
      <c r="BN4" s="124"/>
      <c r="BO4" s="107"/>
      <c r="BP4" s="108"/>
      <c r="BQ4" s="109"/>
      <c r="BR4" s="133" t="s">
        <v>3</v>
      </c>
      <c r="BS4" s="126"/>
      <c r="BT4" s="126"/>
      <c r="BU4" s="125"/>
      <c r="BV4" s="11"/>
      <c r="BW4" s="8"/>
      <c r="BX4" s="12" t="s">
        <v>4</v>
      </c>
      <c r="BY4" s="11"/>
      <c r="BZ4" s="8"/>
      <c r="CA4" s="11"/>
    </row>
    <row r="5" spans="1:79" ht="14.25" thickTop="1">
      <c r="A5" s="144"/>
      <c r="B5" s="13" t="s">
        <v>5</v>
      </c>
      <c r="C5" s="8"/>
      <c r="D5" s="14" t="s">
        <v>6</v>
      </c>
      <c r="E5" s="15"/>
      <c r="F5" s="15"/>
      <c r="G5" s="15"/>
      <c r="H5" s="15"/>
      <c r="I5" s="15"/>
      <c r="J5" s="15"/>
      <c r="K5" s="15"/>
      <c r="L5" s="16"/>
      <c r="M5" s="17" t="s">
        <v>7</v>
      </c>
      <c r="N5" s="18"/>
      <c r="O5" s="14" t="s">
        <v>8</v>
      </c>
      <c r="P5" s="15"/>
      <c r="Q5" s="15"/>
      <c r="R5" s="15"/>
      <c r="S5" s="18"/>
      <c r="T5" s="14" t="s">
        <v>9</v>
      </c>
      <c r="U5" s="15"/>
      <c r="V5" s="15"/>
      <c r="W5" s="26" t="s">
        <v>10</v>
      </c>
      <c r="X5" s="15"/>
      <c r="Y5" s="15"/>
      <c r="Z5" s="15"/>
      <c r="AA5" s="18"/>
      <c r="AB5" s="14" t="s">
        <v>11</v>
      </c>
      <c r="AC5" s="15"/>
      <c r="AD5" s="15"/>
      <c r="AE5" s="15"/>
      <c r="AF5" s="15"/>
      <c r="AG5" s="15"/>
      <c r="AH5" s="15"/>
      <c r="AI5" s="18"/>
      <c r="AJ5" s="15"/>
      <c r="AK5" s="8"/>
      <c r="AL5" s="8"/>
      <c r="AM5" s="8"/>
      <c r="AN5" s="16"/>
      <c r="AO5" s="14" t="s">
        <v>12</v>
      </c>
      <c r="AP5" s="15"/>
      <c r="AQ5" s="15"/>
      <c r="AR5" s="15"/>
      <c r="AS5" s="11"/>
      <c r="AT5" s="8"/>
      <c r="AU5" s="13" t="s">
        <v>13</v>
      </c>
      <c r="AV5" s="15"/>
      <c r="AW5" s="14" t="s">
        <v>14</v>
      </c>
      <c r="AX5" s="15"/>
      <c r="AY5" s="15"/>
      <c r="AZ5" s="15"/>
      <c r="BA5" s="14" t="s">
        <v>15</v>
      </c>
      <c r="BB5" s="18"/>
      <c r="BC5" s="17" t="s">
        <v>8</v>
      </c>
      <c r="BD5" s="8"/>
      <c r="BE5" s="19"/>
      <c r="BF5" s="26" t="s">
        <v>9</v>
      </c>
      <c r="BG5" s="15"/>
      <c r="BH5" s="15"/>
      <c r="BI5" s="14" t="s">
        <v>16</v>
      </c>
      <c r="BJ5" s="15"/>
      <c r="BK5" s="15"/>
      <c r="BL5" s="16"/>
      <c r="BM5" s="14" t="s">
        <v>17</v>
      </c>
      <c r="BN5" s="15"/>
      <c r="BO5" s="15"/>
      <c r="BP5" s="15"/>
      <c r="BQ5" s="16"/>
      <c r="BR5" s="8"/>
      <c r="BS5" s="8"/>
      <c r="BT5" s="8"/>
      <c r="BU5" s="11"/>
      <c r="BV5" s="20" t="s">
        <v>18</v>
      </c>
      <c r="BW5" s="17" t="s">
        <v>19</v>
      </c>
      <c r="BX5" s="21" t="s">
        <v>20</v>
      </c>
      <c r="BY5" s="20" t="s">
        <v>21</v>
      </c>
      <c r="BZ5" s="22" t="s">
        <v>22</v>
      </c>
      <c r="CA5" s="20" t="s">
        <v>23</v>
      </c>
    </row>
    <row r="6" spans="1:79" ht="13.5">
      <c r="A6" s="144"/>
      <c r="B6" s="23"/>
      <c r="C6" s="24" t="s">
        <v>5</v>
      </c>
      <c r="D6" s="25"/>
      <c r="E6" s="14" t="s">
        <v>24</v>
      </c>
      <c r="F6" s="14" t="s">
        <v>25</v>
      </c>
      <c r="G6" s="14" t="s">
        <v>26</v>
      </c>
      <c r="H6" s="14" t="s">
        <v>27</v>
      </c>
      <c r="I6" s="15"/>
      <c r="J6" s="15"/>
      <c r="K6" s="15"/>
      <c r="L6" s="24" t="s">
        <v>28</v>
      </c>
      <c r="M6" s="8"/>
      <c r="N6" s="26" t="s">
        <v>29</v>
      </c>
      <c r="O6" s="8"/>
      <c r="P6" s="14" t="s">
        <v>30</v>
      </c>
      <c r="Q6" s="14" t="s">
        <v>31</v>
      </c>
      <c r="R6" s="14" t="s">
        <v>32</v>
      </c>
      <c r="S6" s="26" t="s">
        <v>33</v>
      </c>
      <c r="T6" s="25"/>
      <c r="U6" s="14" t="s">
        <v>34</v>
      </c>
      <c r="V6" s="14" t="s">
        <v>35</v>
      </c>
      <c r="W6" s="111"/>
      <c r="X6" s="17" t="s">
        <v>36</v>
      </c>
      <c r="Y6" s="14" t="s">
        <v>37</v>
      </c>
      <c r="Z6" s="27" t="s">
        <v>38</v>
      </c>
      <c r="AA6" s="26" t="s">
        <v>39</v>
      </c>
      <c r="AB6" s="25"/>
      <c r="AC6" s="14" t="s">
        <v>40</v>
      </c>
      <c r="AD6" s="15"/>
      <c r="AE6" s="15"/>
      <c r="AF6" s="15"/>
      <c r="AG6" s="14" t="s">
        <v>41</v>
      </c>
      <c r="AH6" s="15"/>
      <c r="AI6" s="18"/>
      <c r="AJ6" s="15"/>
      <c r="AK6" s="28" t="s">
        <v>42</v>
      </c>
      <c r="AL6" s="29"/>
      <c r="AM6" s="29"/>
      <c r="AN6" s="30"/>
      <c r="AO6" s="25"/>
      <c r="AP6" s="14" t="s">
        <v>43</v>
      </c>
      <c r="AQ6" s="14" t="s">
        <v>44</v>
      </c>
      <c r="AR6" s="14" t="s">
        <v>45</v>
      </c>
      <c r="AS6" s="20" t="s">
        <v>46</v>
      </c>
      <c r="AT6" s="22"/>
      <c r="AU6" s="23"/>
      <c r="AV6" s="14" t="s">
        <v>47</v>
      </c>
      <c r="AW6" s="25"/>
      <c r="AX6" s="14" t="s">
        <v>48</v>
      </c>
      <c r="AY6" s="14" t="s">
        <v>25</v>
      </c>
      <c r="AZ6" s="14" t="s">
        <v>27</v>
      </c>
      <c r="BA6" s="25"/>
      <c r="BB6" s="26" t="s">
        <v>15</v>
      </c>
      <c r="BC6" s="8"/>
      <c r="BD6" s="24" t="s">
        <v>31</v>
      </c>
      <c r="BE6" s="31" t="s">
        <v>49</v>
      </c>
      <c r="BF6" s="111"/>
      <c r="BG6" s="17" t="s">
        <v>34</v>
      </c>
      <c r="BH6" s="14" t="s">
        <v>35</v>
      </c>
      <c r="BI6" s="25"/>
      <c r="BJ6" s="14" t="s">
        <v>50</v>
      </c>
      <c r="BK6" s="27" t="s">
        <v>51</v>
      </c>
      <c r="BL6" s="24" t="s">
        <v>39</v>
      </c>
      <c r="BM6" s="25"/>
      <c r="BN6" s="14" t="s">
        <v>52</v>
      </c>
      <c r="BO6" s="15"/>
      <c r="BP6" s="14" t="s">
        <v>53</v>
      </c>
      <c r="BQ6" s="136" t="s">
        <v>42</v>
      </c>
      <c r="BR6" s="32"/>
      <c r="BS6" s="29"/>
      <c r="BT6" s="29"/>
      <c r="BU6" s="20" t="s">
        <v>54</v>
      </c>
      <c r="BV6" s="20"/>
      <c r="BW6" s="22" t="s">
        <v>55</v>
      </c>
      <c r="BX6" s="141" t="s">
        <v>56</v>
      </c>
      <c r="BY6" s="33"/>
      <c r="BZ6" s="22" t="s">
        <v>57</v>
      </c>
      <c r="CA6" s="33"/>
    </row>
    <row r="7" spans="1:79" ht="14.25" thickBot="1">
      <c r="A7" s="145"/>
      <c r="B7" s="34"/>
      <c r="C7" s="35"/>
      <c r="D7" s="36"/>
      <c r="E7" s="36"/>
      <c r="F7" s="36"/>
      <c r="G7" s="36"/>
      <c r="H7" s="36"/>
      <c r="I7" s="37" t="s">
        <v>58</v>
      </c>
      <c r="J7" s="37" t="s">
        <v>59</v>
      </c>
      <c r="K7" s="37" t="s">
        <v>60</v>
      </c>
      <c r="L7" s="38" t="s">
        <v>61</v>
      </c>
      <c r="M7" s="39"/>
      <c r="N7" s="40"/>
      <c r="O7" s="39"/>
      <c r="P7" s="36"/>
      <c r="Q7" s="36"/>
      <c r="R7" s="36"/>
      <c r="S7" s="40"/>
      <c r="T7" s="36"/>
      <c r="U7" s="36"/>
      <c r="V7" s="36"/>
      <c r="W7" s="40"/>
      <c r="X7" s="39"/>
      <c r="Y7" s="36"/>
      <c r="Z7" s="36"/>
      <c r="AA7" s="40"/>
      <c r="AB7" s="36"/>
      <c r="AC7" s="36"/>
      <c r="AD7" s="37" t="s">
        <v>62</v>
      </c>
      <c r="AE7" s="37" t="s">
        <v>63</v>
      </c>
      <c r="AF7" s="37" t="s">
        <v>64</v>
      </c>
      <c r="AG7" s="36"/>
      <c r="AH7" s="37" t="s">
        <v>65</v>
      </c>
      <c r="AI7" s="116" t="s">
        <v>66</v>
      </c>
      <c r="AJ7" s="114" t="s">
        <v>64</v>
      </c>
      <c r="AK7" s="34"/>
      <c r="AL7" s="41" t="s">
        <v>67</v>
      </c>
      <c r="AM7" s="42" t="s">
        <v>68</v>
      </c>
      <c r="AN7" s="43" t="s">
        <v>69</v>
      </c>
      <c r="AO7" s="36"/>
      <c r="AP7" s="36"/>
      <c r="AQ7" s="36"/>
      <c r="AR7" s="36"/>
      <c r="AS7" s="44" t="s">
        <v>70</v>
      </c>
      <c r="AT7" s="9"/>
      <c r="AU7" s="34"/>
      <c r="AV7" s="36"/>
      <c r="AW7" s="36"/>
      <c r="AX7" s="36"/>
      <c r="AY7" s="36"/>
      <c r="AZ7" s="36"/>
      <c r="BA7" s="36"/>
      <c r="BB7" s="40"/>
      <c r="BC7" s="39"/>
      <c r="BD7" s="35"/>
      <c r="BE7" s="45"/>
      <c r="BF7" s="40"/>
      <c r="BG7" s="39"/>
      <c r="BH7" s="36"/>
      <c r="BI7" s="36"/>
      <c r="BJ7" s="36"/>
      <c r="BK7" s="36"/>
      <c r="BL7" s="35"/>
      <c r="BM7" s="36"/>
      <c r="BN7" s="36"/>
      <c r="BO7" s="37" t="s">
        <v>64</v>
      </c>
      <c r="BP7" s="36"/>
      <c r="BQ7" s="38"/>
      <c r="BR7" s="134" t="s">
        <v>67</v>
      </c>
      <c r="BS7" s="46" t="s">
        <v>71</v>
      </c>
      <c r="BT7" s="47" t="s">
        <v>69</v>
      </c>
      <c r="BU7" s="48" t="s">
        <v>72</v>
      </c>
      <c r="BV7" s="44" t="s">
        <v>73</v>
      </c>
      <c r="BW7" s="49" t="s">
        <v>74</v>
      </c>
      <c r="BX7" s="142"/>
      <c r="BY7" s="50" t="s">
        <v>75</v>
      </c>
      <c r="BZ7" s="49" t="s">
        <v>76</v>
      </c>
      <c r="CA7" s="44" t="s">
        <v>77</v>
      </c>
    </row>
    <row r="8" spans="1:79" ht="21.75" customHeight="1" thickTop="1">
      <c r="A8" s="51" t="s">
        <v>78</v>
      </c>
      <c r="B8" s="52">
        <f aca="true" t="shared" si="0" ref="B8:B30">C8</f>
        <v>3728169</v>
      </c>
      <c r="C8" s="53">
        <v>3728169</v>
      </c>
      <c r="D8" s="54">
        <f aca="true" t="shared" si="1" ref="D8:D30">SUM(E8:H8)+L8</f>
        <v>3770279</v>
      </c>
      <c r="E8" s="53">
        <v>913322</v>
      </c>
      <c r="F8" s="53">
        <v>947058</v>
      </c>
      <c r="G8" s="53">
        <v>158373</v>
      </c>
      <c r="H8" s="54">
        <f aca="true" t="shared" si="2" ref="H8:H30">SUM(I8:K8)</f>
        <v>1633773</v>
      </c>
      <c r="I8" s="55">
        <v>745192</v>
      </c>
      <c r="J8" s="55">
        <v>854660</v>
      </c>
      <c r="K8" s="55">
        <v>33921</v>
      </c>
      <c r="L8" s="53">
        <v>117753</v>
      </c>
      <c r="M8" s="56">
        <f aca="true" t="shared" si="3" ref="M8:M30">N8</f>
        <v>1057829</v>
      </c>
      <c r="N8" s="55">
        <v>1057829</v>
      </c>
      <c r="O8" s="54">
        <f aca="true" t="shared" si="4" ref="O8:O30">SUM(P8:S8)</f>
        <v>1290662</v>
      </c>
      <c r="P8" s="55">
        <v>70903</v>
      </c>
      <c r="Q8" s="55">
        <v>566910</v>
      </c>
      <c r="R8" s="55">
        <v>502673</v>
      </c>
      <c r="S8" s="53">
        <v>150176</v>
      </c>
      <c r="T8" s="54">
        <f aca="true" t="shared" si="5" ref="T8:T30">SUM(U8:V8)</f>
        <v>621719</v>
      </c>
      <c r="U8" s="55">
        <v>117754</v>
      </c>
      <c r="V8" s="55">
        <v>503965</v>
      </c>
      <c r="W8" s="112">
        <f aca="true" t="shared" si="6" ref="W8:W30">SUM(X8:AA8)</f>
        <v>1912896</v>
      </c>
      <c r="X8" s="63">
        <v>829412</v>
      </c>
      <c r="Y8" s="55">
        <v>190323</v>
      </c>
      <c r="Z8" s="55">
        <v>450117</v>
      </c>
      <c r="AA8" s="53">
        <v>443044</v>
      </c>
      <c r="AB8" s="54">
        <f aca="true" t="shared" si="7" ref="AB8:AB30">AC8+AG8+AK8</f>
        <v>2970981</v>
      </c>
      <c r="AC8" s="54">
        <f aca="true" t="shared" si="8" ref="AC8:AC30">SUM(AD8:AF8)</f>
        <v>846732</v>
      </c>
      <c r="AD8" s="53">
        <v>62824</v>
      </c>
      <c r="AE8" s="53">
        <v>75730</v>
      </c>
      <c r="AF8" s="53">
        <v>708178</v>
      </c>
      <c r="AG8" s="54">
        <f aca="true" t="shared" si="9" ref="AG8:AG30">SUM(AH8:AJ8)</f>
        <v>359529</v>
      </c>
      <c r="AH8" s="53">
        <v>25162</v>
      </c>
      <c r="AI8" s="53">
        <v>41904</v>
      </c>
      <c r="AJ8" s="66">
        <v>292463</v>
      </c>
      <c r="AK8" s="57">
        <f aca="true" t="shared" si="10" ref="AK8:AK30">SUM(AL8:AN8)</f>
        <v>1764720</v>
      </c>
      <c r="AL8" s="53">
        <v>490370</v>
      </c>
      <c r="AM8" s="53">
        <v>339082</v>
      </c>
      <c r="AN8" s="53">
        <v>935268</v>
      </c>
      <c r="AO8" s="54">
        <f aca="true" t="shared" si="11" ref="AO8:AO30">SUM(AP8:AR8)</f>
        <v>2537949</v>
      </c>
      <c r="AP8" s="53">
        <v>0</v>
      </c>
      <c r="AQ8" s="53">
        <v>745280</v>
      </c>
      <c r="AR8" s="58">
        <v>1792669</v>
      </c>
      <c r="AS8" s="59">
        <f aca="true" t="shared" si="12" ref="AS8:AS30">B8+D8+M8+O8+T8+W8+AB8+AO8</f>
        <v>17890484</v>
      </c>
      <c r="AT8" s="82"/>
      <c r="AU8" s="52">
        <f aca="true" t="shared" si="13" ref="AU8:AU30">AV8</f>
        <v>750625</v>
      </c>
      <c r="AV8" s="53">
        <v>750625</v>
      </c>
      <c r="AW8" s="54">
        <f aca="true" t="shared" si="14" ref="AW8:AW30">SUM(AX8:AZ8)</f>
        <v>264733</v>
      </c>
      <c r="AX8" s="60">
        <v>37996</v>
      </c>
      <c r="AY8" s="60">
        <v>147144</v>
      </c>
      <c r="AZ8" s="61">
        <v>79593</v>
      </c>
      <c r="BA8" s="54">
        <f aca="true" t="shared" si="15" ref="BA8:BA30">BB8</f>
        <v>133193</v>
      </c>
      <c r="BB8" s="62">
        <v>133193</v>
      </c>
      <c r="BC8" s="56">
        <f aca="true" t="shared" si="16" ref="BC8:BC30">SUM(BD8:BE8)</f>
        <v>336774</v>
      </c>
      <c r="BD8" s="53">
        <v>254584</v>
      </c>
      <c r="BE8" s="63">
        <v>82190</v>
      </c>
      <c r="BF8" s="112">
        <f aca="true" t="shared" si="17" ref="BF8:BF30">BG8+BH8</f>
        <v>523850</v>
      </c>
      <c r="BG8" s="63">
        <v>170644</v>
      </c>
      <c r="BH8" s="55">
        <v>353206</v>
      </c>
      <c r="BI8" s="54">
        <f aca="true" t="shared" si="18" ref="BI8:BI31">SUM(BJ8:BL8)</f>
        <v>2989228</v>
      </c>
      <c r="BJ8" s="53">
        <v>1783089</v>
      </c>
      <c r="BK8" s="53">
        <v>858640</v>
      </c>
      <c r="BL8" s="53">
        <v>347499</v>
      </c>
      <c r="BM8" s="54">
        <f aca="true" t="shared" si="19" ref="BM8:BM30">BN8+BP8+BQ8</f>
        <v>2919390</v>
      </c>
      <c r="BN8" s="54">
        <f aca="true" t="shared" si="20" ref="BN8:BN30">SUM(BO8:BO8)</f>
        <v>218956</v>
      </c>
      <c r="BO8" s="53">
        <v>218956</v>
      </c>
      <c r="BP8" s="55">
        <v>766033</v>
      </c>
      <c r="BQ8" s="57">
        <f aca="true" t="shared" si="21" ref="BQ8:BQ30">SUM(BR8:BT8)</f>
        <v>1934401</v>
      </c>
      <c r="BR8" s="66">
        <v>32516</v>
      </c>
      <c r="BS8" s="53">
        <v>21235</v>
      </c>
      <c r="BT8" s="64">
        <v>1880650</v>
      </c>
      <c r="BU8" s="65">
        <f aca="true" t="shared" si="22" ref="BU8:BU30">AU8+AW8+BA8+BC8+BF8+BI8+BM8</f>
        <v>7917793</v>
      </c>
      <c r="BV8" s="59">
        <f aca="true" t="shared" si="23" ref="BV8:BV30">AS8+BU8</f>
        <v>25808277</v>
      </c>
      <c r="BW8" s="66">
        <v>725230</v>
      </c>
      <c r="BX8" s="67">
        <v>-325922</v>
      </c>
      <c r="BY8" s="59">
        <f aca="true" t="shared" si="24" ref="BY8:BY30">SUM(BV8:BX8)</f>
        <v>26207585</v>
      </c>
      <c r="BZ8" s="63">
        <v>0</v>
      </c>
      <c r="CA8" s="130">
        <f aca="true" t="shared" si="25" ref="CA8:CA30">BY8+BZ8</f>
        <v>26207585</v>
      </c>
    </row>
    <row r="9" spans="1:79" ht="21.75" customHeight="1">
      <c r="A9" s="68" t="s">
        <v>79</v>
      </c>
      <c r="B9" s="52">
        <f t="shared" si="0"/>
        <v>4210766</v>
      </c>
      <c r="C9" s="53">
        <v>4210766</v>
      </c>
      <c r="D9" s="54">
        <f t="shared" si="1"/>
        <v>7104759</v>
      </c>
      <c r="E9" s="53">
        <v>1440969</v>
      </c>
      <c r="F9" s="53">
        <v>1523272</v>
      </c>
      <c r="G9" s="53">
        <v>368740</v>
      </c>
      <c r="H9" s="54">
        <f t="shared" si="2"/>
        <v>3091129</v>
      </c>
      <c r="I9" s="55">
        <v>1048816</v>
      </c>
      <c r="J9" s="55">
        <v>1963870</v>
      </c>
      <c r="K9" s="55">
        <v>78443</v>
      </c>
      <c r="L9" s="53">
        <v>680649</v>
      </c>
      <c r="M9" s="56">
        <f t="shared" si="3"/>
        <v>1334208</v>
      </c>
      <c r="N9" s="55">
        <v>1334208</v>
      </c>
      <c r="O9" s="54">
        <f t="shared" si="4"/>
        <v>1888346</v>
      </c>
      <c r="P9" s="55">
        <v>81429</v>
      </c>
      <c r="Q9" s="55">
        <v>702482</v>
      </c>
      <c r="R9" s="55">
        <v>779438</v>
      </c>
      <c r="S9" s="53">
        <v>324997</v>
      </c>
      <c r="T9" s="54">
        <f t="shared" si="5"/>
        <v>829190</v>
      </c>
      <c r="U9" s="55">
        <v>116976</v>
      </c>
      <c r="V9" s="55">
        <v>712214</v>
      </c>
      <c r="W9" s="112">
        <f t="shared" si="6"/>
        <v>2350518</v>
      </c>
      <c r="X9" s="63">
        <v>973773</v>
      </c>
      <c r="Y9" s="55">
        <v>204901</v>
      </c>
      <c r="Z9" s="55">
        <v>512577</v>
      </c>
      <c r="AA9" s="53">
        <v>659267</v>
      </c>
      <c r="AB9" s="54">
        <f t="shared" si="7"/>
        <v>4616266</v>
      </c>
      <c r="AC9" s="54">
        <f t="shared" si="8"/>
        <v>1785843</v>
      </c>
      <c r="AD9" s="69">
        <v>121710</v>
      </c>
      <c r="AE9" s="69">
        <v>126469</v>
      </c>
      <c r="AF9" s="69">
        <v>1537664</v>
      </c>
      <c r="AG9" s="54">
        <f t="shared" si="9"/>
        <v>481507</v>
      </c>
      <c r="AH9" s="69">
        <v>43849</v>
      </c>
      <c r="AI9" s="69">
        <v>52380</v>
      </c>
      <c r="AJ9" s="115">
        <v>385278</v>
      </c>
      <c r="AK9" s="70">
        <f t="shared" si="10"/>
        <v>2348916</v>
      </c>
      <c r="AL9" s="69">
        <v>500384</v>
      </c>
      <c r="AM9" s="69">
        <v>638729</v>
      </c>
      <c r="AN9" s="69">
        <v>1209803</v>
      </c>
      <c r="AO9" s="54">
        <f t="shared" si="11"/>
        <v>4778430</v>
      </c>
      <c r="AP9" s="69">
        <v>1093428</v>
      </c>
      <c r="AQ9" s="69">
        <v>1617005</v>
      </c>
      <c r="AR9" s="71">
        <v>2067997</v>
      </c>
      <c r="AS9" s="59">
        <f t="shared" si="12"/>
        <v>27112483</v>
      </c>
      <c r="AT9" s="82"/>
      <c r="AU9" s="52">
        <f t="shared" si="13"/>
        <v>656582</v>
      </c>
      <c r="AV9" s="53">
        <v>656582</v>
      </c>
      <c r="AW9" s="54">
        <f t="shared" si="14"/>
        <v>404779</v>
      </c>
      <c r="AX9" s="72">
        <v>56881</v>
      </c>
      <c r="AY9" s="72">
        <v>223292</v>
      </c>
      <c r="AZ9" s="73">
        <v>124606</v>
      </c>
      <c r="BA9" s="54">
        <f t="shared" si="15"/>
        <v>117350</v>
      </c>
      <c r="BB9" s="72">
        <v>117350</v>
      </c>
      <c r="BC9" s="56">
        <f t="shared" si="16"/>
        <v>203340</v>
      </c>
      <c r="BD9" s="53">
        <v>25471</v>
      </c>
      <c r="BE9" s="63">
        <v>177869</v>
      </c>
      <c r="BF9" s="112">
        <f t="shared" si="17"/>
        <v>447810</v>
      </c>
      <c r="BG9" s="63">
        <v>147337</v>
      </c>
      <c r="BH9" s="55">
        <v>300473</v>
      </c>
      <c r="BI9" s="54">
        <f t="shared" si="18"/>
        <v>3659117</v>
      </c>
      <c r="BJ9" s="53">
        <v>1631555</v>
      </c>
      <c r="BK9" s="53">
        <v>1399138</v>
      </c>
      <c r="BL9" s="53">
        <v>628424</v>
      </c>
      <c r="BM9" s="54">
        <f t="shared" si="19"/>
        <v>2600708</v>
      </c>
      <c r="BN9" s="54">
        <f t="shared" si="20"/>
        <v>332893</v>
      </c>
      <c r="BO9" s="53">
        <v>332893</v>
      </c>
      <c r="BP9" s="55">
        <v>108661</v>
      </c>
      <c r="BQ9" s="57">
        <f t="shared" si="21"/>
        <v>2159154</v>
      </c>
      <c r="BR9" s="66">
        <v>33988</v>
      </c>
      <c r="BS9" s="53">
        <v>44545</v>
      </c>
      <c r="BT9" s="64">
        <v>2080621</v>
      </c>
      <c r="BU9" s="74">
        <f t="shared" si="22"/>
        <v>8089686</v>
      </c>
      <c r="BV9" s="59">
        <f t="shared" si="23"/>
        <v>35202169</v>
      </c>
      <c r="BW9" s="66">
        <v>1149393</v>
      </c>
      <c r="BX9" s="67">
        <v>-446522</v>
      </c>
      <c r="BY9" s="59">
        <f t="shared" si="24"/>
        <v>35905040</v>
      </c>
      <c r="BZ9" s="63">
        <v>0</v>
      </c>
      <c r="CA9" s="130">
        <f t="shared" si="25"/>
        <v>35905040</v>
      </c>
    </row>
    <row r="10" spans="1:79" ht="21.75" customHeight="1">
      <c r="A10" s="68" t="s">
        <v>80</v>
      </c>
      <c r="B10" s="52">
        <f t="shared" si="0"/>
        <v>5156566</v>
      </c>
      <c r="C10" s="53">
        <v>5156566</v>
      </c>
      <c r="D10" s="54">
        <f t="shared" si="1"/>
        <v>11510239</v>
      </c>
      <c r="E10" s="53">
        <v>2443989</v>
      </c>
      <c r="F10" s="53">
        <v>2966249</v>
      </c>
      <c r="G10" s="53">
        <v>897323</v>
      </c>
      <c r="H10" s="54">
        <f t="shared" si="2"/>
        <v>4305892</v>
      </c>
      <c r="I10" s="55">
        <v>1606463</v>
      </c>
      <c r="J10" s="55">
        <v>2557384</v>
      </c>
      <c r="K10" s="55">
        <v>142045</v>
      </c>
      <c r="L10" s="53">
        <v>896786</v>
      </c>
      <c r="M10" s="56">
        <f t="shared" si="3"/>
        <v>1796640</v>
      </c>
      <c r="N10" s="55">
        <v>1796640</v>
      </c>
      <c r="O10" s="54">
        <f t="shared" si="4"/>
        <v>2943489</v>
      </c>
      <c r="P10" s="55">
        <v>99887</v>
      </c>
      <c r="Q10" s="55">
        <v>1350202</v>
      </c>
      <c r="R10" s="55">
        <v>862344</v>
      </c>
      <c r="S10" s="53">
        <v>631056</v>
      </c>
      <c r="T10" s="54">
        <f t="shared" si="5"/>
        <v>776828</v>
      </c>
      <c r="U10" s="55">
        <v>180197</v>
      </c>
      <c r="V10" s="55">
        <v>596631</v>
      </c>
      <c r="W10" s="112">
        <f t="shared" si="6"/>
        <v>2706910</v>
      </c>
      <c r="X10" s="63">
        <v>1183555</v>
      </c>
      <c r="Y10" s="55">
        <v>230404</v>
      </c>
      <c r="Z10" s="55">
        <v>550764</v>
      </c>
      <c r="AA10" s="53">
        <v>742187</v>
      </c>
      <c r="AB10" s="54">
        <f t="shared" si="7"/>
        <v>5790225</v>
      </c>
      <c r="AC10" s="54">
        <f t="shared" si="8"/>
        <v>2005602</v>
      </c>
      <c r="AD10" s="69">
        <v>191468</v>
      </c>
      <c r="AE10" s="69">
        <v>157518</v>
      </c>
      <c r="AF10" s="69">
        <v>1656616</v>
      </c>
      <c r="AG10" s="54">
        <f t="shared" si="9"/>
        <v>1108112</v>
      </c>
      <c r="AH10" s="69">
        <v>93143</v>
      </c>
      <c r="AI10" s="117">
        <v>77261</v>
      </c>
      <c r="AJ10" s="115">
        <v>937708</v>
      </c>
      <c r="AK10" s="70">
        <f t="shared" si="10"/>
        <v>2676511</v>
      </c>
      <c r="AL10" s="69">
        <v>508903</v>
      </c>
      <c r="AM10" s="69">
        <v>480016</v>
      </c>
      <c r="AN10" s="69">
        <v>1687592</v>
      </c>
      <c r="AO10" s="54">
        <f t="shared" si="11"/>
        <v>8651803</v>
      </c>
      <c r="AP10" s="69">
        <v>9251</v>
      </c>
      <c r="AQ10" s="69">
        <v>5444777</v>
      </c>
      <c r="AR10" s="71">
        <v>3197775</v>
      </c>
      <c r="AS10" s="59">
        <f t="shared" si="12"/>
        <v>39332700</v>
      </c>
      <c r="AT10" s="82"/>
      <c r="AU10" s="52">
        <f t="shared" si="13"/>
        <v>477664</v>
      </c>
      <c r="AV10" s="53">
        <v>477664</v>
      </c>
      <c r="AW10" s="54">
        <f t="shared" si="14"/>
        <v>596342</v>
      </c>
      <c r="AX10" s="72">
        <v>77923</v>
      </c>
      <c r="AY10" s="72">
        <v>336748</v>
      </c>
      <c r="AZ10" s="73">
        <v>181671</v>
      </c>
      <c r="BA10" s="54">
        <f t="shared" si="15"/>
        <v>87017</v>
      </c>
      <c r="BB10" s="72">
        <v>87017</v>
      </c>
      <c r="BC10" s="56">
        <f t="shared" si="16"/>
        <v>373787</v>
      </c>
      <c r="BD10" s="53">
        <v>28413</v>
      </c>
      <c r="BE10" s="63">
        <v>345374</v>
      </c>
      <c r="BF10" s="112">
        <f t="shared" si="17"/>
        <v>305071</v>
      </c>
      <c r="BG10" s="63">
        <v>103072</v>
      </c>
      <c r="BH10" s="55">
        <v>201999</v>
      </c>
      <c r="BI10" s="54">
        <f t="shared" si="18"/>
        <v>4363874</v>
      </c>
      <c r="BJ10" s="53">
        <v>1763561</v>
      </c>
      <c r="BK10" s="53">
        <v>1217953</v>
      </c>
      <c r="BL10" s="53">
        <v>1382360</v>
      </c>
      <c r="BM10" s="54">
        <f t="shared" si="19"/>
        <v>2924804</v>
      </c>
      <c r="BN10" s="54">
        <f t="shared" si="20"/>
        <v>382760</v>
      </c>
      <c r="BO10" s="53">
        <v>382760</v>
      </c>
      <c r="BP10" s="55">
        <v>144911</v>
      </c>
      <c r="BQ10" s="57">
        <f t="shared" si="21"/>
        <v>2397133</v>
      </c>
      <c r="BR10" s="66">
        <v>35221</v>
      </c>
      <c r="BS10" s="53">
        <v>25297</v>
      </c>
      <c r="BT10" s="64">
        <v>2336615</v>
      </c>
      <c r="BU10" s="74">
        <f t="shared" si="22"/>
        <v>9128559</v>
      </c>
      <c r="BV10" s="59">
        <f t="shared" si="23"/>
        <v>48461259</v>
      </c>
      <c r="BW10" s="66">
        <v>1252468</v>
      </c>
      <c r="BX10" s="67">
        <v>-610655</v>
      </c>
      <c r="BY10" s="59">
        <f t="shared" si="24"/>
        <v>49103072</v>
      </c>
      <c r="BZ10" s="63">
        <v>0</v>
      </c>
      <c r="CA10" s="130">
        <f t="shared" si="25"/>
        <v>49103072</v>
      </c>
    </row>
    <row r="11" spans="1:79" ht="21.75" customHeight="1">
      <c r="A11" s="68" t="s">
        <v>81</v>
      </c>
      <c r="B11" s="52">
        <f t="shared" si="0"/>
        <v>6245975</v>
      </c>
      <c r="C11" s="53">
        <v>6245975</v>
      </c>
      <c r="D11" s="54">
        <f t="shared" si="1"/>
        <v>20202921</v>
      </c>
      <c r="E11" s="53">
        <v>3862924</v>
      </c>
      <c r="F11" s="53">
        <v>4831580</v>
      </c>
      <c r="G11" s="53">
        <v>2373018</v>
      </c>
      <c r="H11" s="54">
        <f t="shared" si="2"/>
        <v>6478547</v>
      </c>
      <c r="I11" s="55">
        <v>1961193</v>
      </c>
      <c r="J11" s="55">
        <v>3934335</v>
      </c>
      <c r="K11" s="55">
        <v>583019</v>
      </c>
      <c r="L11" s="53">
        <v>2656852</v>
      </c>
      <c r="M11" s="56">
        <f t="shared" si="3"/>
        <v>2279685</v>
      </c>
      <c r="N11" s="55">
        <v>2279685</v>
      </c>
      <c r="O11" s="54">
        <f t="shared" si="4"/>
        <v>5365409</v>
      </c>
      <c r="P11" s="55">
        <v>122148</v>
      </c>
      <c r="Q11" s="55">
        <v>2549641</v>
      </c>
      <c r="R11" s="55">
        <v>1692717</v>
      </c>
      <c r="S11" s="53">
        <v>1000903</v>
      </c>
      <c r="T11" s="54">
        <f t="shared" si="5"/>
        <v>736418</v>
      </c>
      <c r="U11" s="55">
        <v>129650</v>
      </c>
      <c r="V11" s="55">
        <v>606768</v>
      </c>
      <c r="W11" s="112">
        <f t="shared" si="6"/>
        <v>3080390</v>
      </c>
      <c r="X11" s="63">
        <v>1455715</v>
      </c>
      <c r="Y11" s="55">
        <v>261332</v>
      </c>
      <c r="Z11" s="55">
        <v>618213</v>
      </c>
      <c r="AA11" s="53">
        <v>745130</v>
      </c>
      <c r="AB11" s="54">
        <f t="shared" si="7"/>
        <v>7988895</v>
      </c>
      <c r="AC11" s="54">
        <f t="shared" si="8"/>
        <v>3160027</v>
      </c>
      <c r="AD11" s="69">
        <v>265633</v>
      </c>
      <c r="AE11" s="69">
        <v>226432</v>
      </c>
      <c r="AF11" s="69">
        <v>2667962</v>
      </c>
      <c r="AG11" s="54">
        <f t="shared" si="9"/>
        <v>1315927</v>
      </c>
      <c r="AH11" s="69">
        <v>138736</v>
      </c>
      <c r="AI11" s="69">
        <v>127022</v>
      </c>
      <c r="AJ11" s="69">
        <v>1050169</v>
      </c>
      <c r="AK11" s="70">
        <f t="shared" si="10"/>
        <v>3512941</v>
      </c>
      <c r="AL11" s="69">
        <v>530901</v>
      </c>
      <c r="AM11" s="69">
        <v>919829</v>
      </c>
      <c r="AN11" s="69">
        <v>2062211</v>
      </c>
      <c r="AO11" s="54">
        <f t="shared" si="11"/>
        <v>7991110</v>
      </c>
      <c r="AP11" s="69">
        <v>734440</v>
      </c>
      <c r="AQ11" s="69">
        <v>3046982</v>
      </c>
      <c r="AR11" s="71">
        <v>4209688</v>
      </c>
      <c r="AS11" s="59">
        <f t="shared" si="12"/>
        <v>53890803</v>
      </c>
      <c r="AT11" s="82"/>
      <c r="AU11" s="52">
        <f t="shared" si="13"/>
        <v>524888</v>
      </c>
      <c r="AV11" s="53">
        <v>524888</v>
      </c>
      <c r="AW11" s="54">
        <f t="shared" si="14"/>
        <v>952909</v>
      </c>
      <c r="AX11" s="72">
        <v>117534</v>
      </c>
      <c r="AY11" s="72">
        <v>595280</v>
      </c>
      <c r="AZ11" s="73">
        <v>240095</v>
      </c>
      <c r="BA11" s="54">
        <f t="shared" si="15"/>
        <v>395346</v>
      </c>
      <c r="BB11" s="72">
        <v>395346</v>
      </c>
      <c r="BC11" s="56">
        <f t="shared" si="16"/>
        <v>582020</v>
      </c>
      <c r="BD11" s="53">
        <v>34231</v>
      </c>
      <c r="BE11" s="63">
        <v>547789</v>
      </c>
      <c r="BF11" s="112">
        <f t="shared" si="17"/>
        <v>335064</v>
      </c>
      <c r="BG11" s="63">
        <v>112347</v>
      </c>
      <c r="BH11" s="55">
        <v>222717</v>
      </c>
      <c r="BI11" s="54">
        <f t="shared" si="18"/>
        <v>4026702</v>
      </c>
      <c r="BJ11" s="53">
        <v>608102</v>
      </c>
      <c r="BK11" s="53">
        <v>957082</v>
      </c>
      <c r="BL11" s="53">
        <v>2461518</v>
      </c>
      <c r="BM11" s="54">
        <f t="shared" si="19"/>
        <v>3903516</v>
      </c>
      <c r="BN11" s="54">
        <f t="shared" si="20"/>
        <v>606836</v>
      </c>
      <c r="BO11" s="53">
        <v>606836</v>
      </c>
      <c r="BP11" s="55">
        <v>295405</v>
      </c>
      <c r="BQ11" s="57">
        <f t="shared" si="21"/>
        <v>3001275</v>
      </c>
      <c r="BR11" s="66">
        <v>38446</v>
      </c>
      <c r="BS11" s="53">
        <v>55229</v>
      </c>
      <c r="BT11" s="64">
        <v>2907600</v>
      </c>
      <c r="BU11" s="74">
        <f t="shared" si="22"/>
        <v>10720445</v>
      </c>
      <c r="BV11" s="59">
        <f t="shared" si="23"/>
        <v>64611248</v>
      </c>
      <c r="BW11" s="66">
        <v>2000686</v>
      </c>
      <c r="BX11" s="67">
        <v>-818223</v>
      </c>
      <c r="BY11" s="59">
        <f t="shared" si="24"/>
        <v>65793711</v>
      </c>
      <c r="BZ11" s="63">
        <v>0</v>
      </c>
      <c r="CA11" s="130">
        <f t="shared" si="25"/>
        <v>65793711</v>
      </c>
    </row>
    <row r="12" spans="1:79" ht="21.75" customHeight="1">
      <c r="A12" s="68" t="s">
        <v>82</v>
      </c>
      <c r="B12" s="52">
        <f t="shared" si="0"/>
        <v>5084125</v>
      </c>
      <c r="C12" s="53">
        <v>5084125</v>
      </c>
      <c r="D12" s="54">
        <f t="shared" si="1"/>
        <v>11903349</v>
      </c>
      <c r="E12" s="53">
        <v>2388332</v>
      </c>
      <c r="F12" s="53">
        <v>3088713</v>
      </c>
      <c r="G12" s="53">
        <v>788740</v>
      </c>
      <c r="H12" s="54">
        <f t="shared" si="2"/>
        <v>4249628</v>
      </c>
      <c r="I12" s="55">
        <v>1372072</v>
      </c>
      <c r="J12" s="55">
        <v>2719611</v>
      </c>
      <c r="K12" s="55">
        <v>157945</v>
      </c>
      <c r="L12" s="53">
        <v>1387936</v>
      </c>
      <c r="M12" s="56">
        <f t="shared" si="3"/>
        <v>1618369</v>
      </c>
      <c r="N12" s="55">
        <v>1618369</v>
      </c>
      <c r="O12" s="54">
        <f t="shared" si="4"/>
        <v>2702732</v>
      </c>
      <c r="P12" s="55">
        <v>98686</v>
      </c>
      <c r="Q12" s="55">
        <v>1058465</v>
      </c>
      <c r="R12" s="55">
        <v>934402</v>
      </c>
      <c r="S12" s="53">
        <v>611179</v>
      </c>
      <c r="T12" s="54">
        <f t="shared" si="5"/>
        <v>534200</v>
      </c>
      <c r="U12" s="55">
        <v>178180</v>
      </c>
      <c r="V12" s="55">
        <v>356020</v>
      </c>
      <c r="W12" s="112">
        <f t="shared" si="6"/>
        <v>2379337</v>
      </c>
      <c r="X12" s="63">
        <v>1156968</v>
      </c>
      <c r="Y12" s="55">
        <v>228794</v>
      </c>
      <c r="Z12" s="55">
        <v>438670</v>
      </c>
      <c r="AA12" s="53">
        <v>554905</v>
      </c>
      <c r="AB12" s="54">
        <f t="shared" si="7"/>
        <v>5930922</v>
      </c>
      <c r="AC12" s="54">
        <f t="shared" si="8"/>
        <v>2277635</v>
      </c>
      <c r="AD12" s="69">
        <v>185252</v>
      </c>
      <c r="AE12" s="69">
        <v>176450</v>
      </c>
      <c r="AF12" s="69">
        <v>1915933</v>
      </c>
      <c r="AG12" s="54">
        <f t="shared" si="9"/>
        <v>1203350</v>
      </c>
      <c r="AH12" s="69">
        <v>80667</v>
      </c>
      <c r="AI12" s="69">
        <v>98213</v>
      </c>
      <c r="AJ12" s="69">
        <v>1024470</v>
      </c>
      <c r="AK12" s="70">
        <f t="shared" si="10"/>
        <v>2449937</v>
      </c>
      <c r="AL12" s="69">
        <v>518123</v>
      </c>
      <c r="AM12" s="69">
        <v>451329</v>
      </c>
      <c r="AN12" s="69">
        <v>1480485</v>
      </c>
      <c r="AO12" s="54">
        <f t="shared" si="11"/>
        <v>4425093</v>
      </c>
      <c r="AP12" s="69">
        <v>204305</v>
      </c>
      <c r="AQ12" s="69">
        <v>1822789</v>
      </c>
      <c r="AR12" s="71">
        <v>2397999</v>
      </c>
      <c r="AS12" s="59">
        <f t="shared" si="12"/>
        <v>34578127</v>
      </c>
      <c r="AT12" s="82"/>
      <c r="AU12" s="52">
        <f t="shared" si="13"/>
        <v>447219</v>
      </c>
      <c r="AV12" s="53">
        <v>447219</v>
      </c>
      <c r="AW12" s="54">
        <f t="shared" si="14"/>
        <v>698996</v>
      </c>
      <c r="AX12" s="72">
        <v>73738</v>
      </c>
      <c r="AY12" s="72">
        <v>446895</v>
      </c>
      <c r="AZ12" s="73">
        <v>178363</v>
      </c>
      <c r="BA12" s="54">
        <f t="shared" si="15"/>
        <v>81879</v>
      </c>
      <c r="BB12" s="72">
        <v>81879</v>
      </c>
      <c r="BC12" s="56">
        <f t="shared" si="16"/>
        <v>596457</v>
      </c>
      <c r="BD12" s="53">
        <v>261962</v>
      </c>
      <c r="BE12" s="63">
        <v>334495</v>
      </c>
      <c r="BF12" s="112">
        <f t="shared" si="17"/>
        <v>281807</v>
      </c>
      <c r="BG12" s="63">
        <v>95979</v>
      </c>
      <c r="BH12" s="55">
        <v>185828</v>
      </c>
      <c r="BI12" s="54">
        <f t="shared" si="18"/>
        <v>2965738</v>
      </c>
      <c r="BJ12" s="53">
        <v>993269</v>
      </c>
      <c r="BK12" s="53">
        <v>759683</v>
      </c>
      <c r="BL12" s="53">
        <v>1212786</v>
      </c>
      <c r="BM12" s="54">
        <f t="shared" si="19"/>
        <v>3074817</v>
      </c>
      <c r="BN12" s="54">
        <f t="shared" si="20"/>
        <v>554821</v>
      </c>
      <c r="BO12" s="53">
        <v>554821</v>
      </c>
      <c r="BP12" s="55">
        <v>190112</v>
      </c>
      <c r="BQ12" s="57">
        <f t="shared" si="21"/>
        <v>2329884</v>
      </c>
      <c r="BR12" s="66">
        <v>36579</v>
      </c>
      <c r="BS12" s="53">
        <v>30286</v>
      </c>
      <c r="BT12" s="64">
        <v>2263019</v>
      </c>
      <c r="BU12" s="74">
        <f t="shared" si="22"/>
        <v>8146913</v>
      </c>
      <c r="BV12" s="59">
        <f t="shared" si="23"/>
        <v>42725040</v>
      </c>
      <c r="BW12" s="66">
        <v>1559467</v>
      </c>
      <c r="BX12" s="67">
        <v>-543966</v>
      </c>
      <c r="BY12" s="59">
        <f t="shared" si="24"/>
        <v>43740541</v>
      </c>
      <c r="BZ12" s="63">
        <v>0</v>
      </c>
      <c r="CA12" s="130">
        <f t="shared" si="25"/>
        <v>43740541</v>
      </c>
    </row>
    <row r="13" spans="1:79" ht="21.75" customHeight="1">
      <c r="A13" s="68" t="s">
        <v>83</v>
      </c>
      <c r="B13" s="52">
        <f t="shared" si="0"/>
        <v>4921723</v>
      </c>
      <c r="C13" s="53">
        <v>4921723</v>
      </c>
      <c r="D13" s="54">
        <f t="shared" si="1"/>
        <v>14296549</v>
      </c>
      <c r="E13" s="53">
        <v>2614886</v>
      </c>
      <c r="F13" s="53">
        <v>3332969</v>
      </c>
      <c r="G13" s="53">
        <v>2382021</v>
      </c>
      <c r="H13" s="54">
        <f t="shared" si="2"/>
        <v>3594036</v>
      </c>
      <c r="I13" s="55">
        <v>1438239</v>
      </c>
      <c r="J13" s="55">
        <v>1760757</v>
      </c>
      <c r="K13" s="55">
        <v>395040</v>
      </c>
      <c r="L13" s="53">
        <v>2372637</v>
      </c>
      <c r="M13" s="56">
        <f t="shared" si="3"/>
        <v>1617940</v>
      </c>
      <c r="N13" s="55">
        <v>1617940</v>
      </c>
      <c r="O13" s="54">
        <f t="shared" si="4"/>
        <v>3085284</v>
      </c>
      <c r="P13" s="55">
        <v>95519</v>
      </c>
      <c r="Q13" s="55">
        <v>1144348</v>
      </c>
      <c r="R13" s="55">
        <v>1286123</v>
      </c>
      <c r="S13" s="53">
        <v>559294</v>
      </c>
      <c r="T13" s="54">
        <f t="shared" si="5"/>
        <v>747345</v>
      </c>
      <c r="U13" s="55">
        <v>119393</v>
      </c>
      <c r="V13" s="55">
        <v>627952</v>
      </c>
      <c r="W13" s="112">
        <f t="shared" si="6"/>
        <v>2462092</v>
      </c>
      <c r="X13" s="63">
        <v>1143024</v>
      </c>
      <c r="Y13" s="55">
        <v>224477</v>
      </c>
      <c r="Z13" s="55">
        <v>534235</v>
      </c>
      <c r="AA13" s="53">
        <v>560356</v>
      </c>
      <c r="AB13" s="54">
        <f t="shared" si="7"/>
        <v>5482616</v>
      </c>
      <c r="AC13" s="54">
        <f t="shared" si="8"/>
        <v>2137049</v>
      </c>
      <c r="AD13" s="69">
        <v>220044</v>
      </c>
      <c r="AE13" s="69">
        <v>171149</v>
      </c>
      <c r="AF13" s="69">
        <v>1745856</v>
      </c>
      <c r="AG13" s="54">
        <f t="shared" si="9"/>
        <v>891588</v>
      </c>
      <c r="AH13" s="69">
        <v>113970</v>
      </c>
      <c r="AI13" s="69">
        <v>92975</v>
      </c>
      <c r="AJ13" s="69">
        <v>684643</v>
      </c>
      <c r="AK13" s="70">
        <f t="shared" si="10"/>
        <v>2453979</v>
      </c>
      <c r="AL13" s="69">
        <v>517384</v>
      </c>
      <c r="AM13" s="69">
        <v>525270</v>
      </c>
      <c r="AN13" s="69">
        <v>1411325</v>
      </c>
      <c r="AO13" s="54">
        <f t="shared" si="11"/>
        <v>4872340</v>
      </c>
      <c r="AP13" s="69">
        <v>1222240</v>
      </c>
      <c r="AQ13" s="69">
        <v>1334215</v>
      </c>
      <c r="AR13" s="71">
        <v>2315885</v>
      </c>
      <c r="AS13" s="59">
        <f t="shared" si="12"/>
        <v>37485889</v>
      </c>
      <c r="AT13" s="82"/>
      <c r="AU13" s="52">
        <f t="shared" si="13"/>
        <v>425962</v>
      </c>
      <c r="AV13" s="53">
        <v>425962</v>
      </c>
      <c r="AW13" s="54">
        <f t="shared" si="14"/>
        <v>573643</v>
      </c>
      <c r="AX13" s="72">
        <v>68297</v>
      </c>
      <c r="AY13" s="72">
        <v>347874</v>
      </c>
      <c r="AZ13" s="73">
        <v>157472</v>
      </c>
      <c r="BA13" s="54">
        <f t="shared" si="15"/>
        <v>78274</v>
      </c>
      <c r="BB13" s="72">
        <v>78274</v>
      </c>
      <c r="BC13" s="56">
        <f t="shared" si="16"/>
        <v>370399</v>
      </c>
      <c r="BD13" s="53">
        <v>64300</v>
      </c>
      <c r="BE13" s="63">
        <v>306099</v>
      </c>
      <c r="BF13" s="112">
        <f t="shared" si="17"/>
        <v>265240</v>
      </c>
      <c r="BG13" s="63">
        <v>90979</v>
      </c>
      <c r="BH13" s="55">
        <v>174261</v>
      </c>
      <c r="BI13" s="54">
        <f t="shared" si="18"/>
        <v>2469183</v>
      </c>
      <c r="BJ13" s="53">
        <v>894539</v>
      </c>
      <c r="BK13" s="53">
        <v>1002715</v>
      </c>
      <c r="BL13" s="53">
        <v>571929</v>
      </c>
      <c r="BM13" s="54">
        <f t="shared" si="19"/>
        <v>2889137</v>
      </c>
      <c r="BN13" s="54">
        <f t="shared" si="20"/>
        <v>442536</v>
      </c>
      <c r="BO13" s="53">
        <v>442536</v>
      </c>
      <c r="BP13" s="55">
        <v>206287</v>
      </c>
      <c r="BQ13" s="57">
        <f t="shared" si="21"/>
        <v>2240314</v>
      </c>
      <c r="BR13" s="66">
        <v>36476</v>
      </c>
      <c r="BS13" s="53">
        <v>37526</v>
      </c>
      <c r="BT13" s="64">
        <v>2166312</v>
      </c>
      <c r="BU13" s="74">
        <f t="shared" si="22"/>
        <v>7071838</v>
      </c>
      <c r="BV13" s="59">
        <f t="shared" si="23"/>
        <v>44557727</v>
      </c>
      <c r="BW13" s="66">
        <v>1388170</v>
      </c>
      <c r="BX13" s="67">
        <v>-564373</v>
      </c>
      <c r="BY13" s="59">
        <f t="shared" si="24"/>
        <v>45381524</v>
      </c>
      <c r="BZ13" s="63">
        <v>0</v>
      </c>
      <c r="CA13" s="130">
        <f t="shared" si="25"/>
        <v>45381524</v>
      </c>
    </row>
    <row r="14" spans="1:79" ht="21.75" customHeight="1">
      <c r="A14" s="68" t="s">
        <v>84</v>
      </c>
      <c r="B14" s="52">
        <f t="shared" si="0"/>
        <v>5519109</v>
      </c>
      <c r="C14" s="53">
        <v>5519109</v>
      </c>
      <c r="D14" s="54">
        <f t="shared" si="1"/>
        <v>18991989</v>
      </c>
      <c r="E14" s="53">
        <v>3230455</v>
      </c>
      <c r="F14" s="53">
        <v>3921640</v>
      </c>
      <c r="G14" s="53">
        <v>2178451</v>
      </c>
      <c r="H14" s="54">
        <f t="shared" si="2"/>
        <v>6682203</v>
      </c>
      <c r="I14" s="55">
        <v>2101215</v>
      </c>
      <c r="J14" s="55">
        <v>3889492</v>
      </c>
      <c r="K14" s="55">
        <v>691496</v>
      </c>
      <c r="L14" s="53">
        <v>2979240</v>
      </c>
      <c r="M14" s="56">
        <f t="shared" si="3"/>
        <v>1863679</v>
      </c>
      <c r="N14" s="55">
        <v>1863679</v>
      </c>
      <c r="O14" s="54">
        <f t="shared" si="4"/>
        <v>3419157</v>
      </c>
      <c r="P14" s="55">
        <v>108294</v>
      </c>
      <c r="Q14" s="55">
        <v>1460462</v>
      </c>
      <c r="R14" s="55">
        <v>1072389</v>
      </c>
      <c r="S14" s="53">
        <v>778012</v>
      </c>
      <c r="T14" s="54">
        <f t="shared" si="5"/>
        <v>676911</v>
      </c>
      <c r="U14" s="55">
        <v>181914</v>
      </c>
      <c r="V14" s="55">
        <v>494997</v>
      </c>
      <c r="W14" s="112">
        <f t="shared" si="6"/>
        <v>3083914</v>
      </c>
      <c r="X14" s="63">
        <v>1299886</v>
      </c>
      <c r="Y14" s="55">
        <v>242064</v>
      </c>
      <c r="Z14" s="55">
        <v>599617</v>
      </c>
      <c r="AA14" s="53">
        <v>942347</v>
      </c>
      <c r="AB14" s="54">
        <f t="shared" si="7"/>
        <v>6675869</v>
      </c>
      <c r="AC14" s="54">
        <f t="shared" si="8"/>
        <v>3015027</v>
      </c>
      <c r="AD14" s="69">
        <v>389869</v>
      </c>
      <c r="AE14" s="69">
        <v>246122</v>
      </c>
      <c r="AF14" s="69">
        <v>2379036</v>
      </c>
      <c r="AG14" s="54">
        <f t="shared" si="9"/>
        <v>1548377</v>
      </c>
      <c r="AH14" s="69">
        <v>221386</v>
      </c>
      <c r="AI14" s="69">
        <v>157140</v>
      </c>
      <c r="AJ14" s="69">
        <v>1169851</v>
      </c>
      <c r="AK14" s="70">
        <f t="shared" si="10"/>
        <v>2112465</v>
      </c>
      <c r="AL14" s="69">
        <v>540329</v>
      </c>
      <c r="AM14" s="69">
        <v>227685</v>
      </c>
      <c r="AN14" s="69">
        <v>1344451</v>
      </c>
      <c r="AO14" s="54">
        <f t="shared" si="11"/>
        <v>5552825</v>
      </c>
      <c r="AP14" s="69">
        <v>4027</v>
      </c>
      <c r="AQ14" s="69">
        <v>2704859</v>
      </c>
      <c r="AR14" s="71">
        <v>2843939</v>
      </c>
      <c r="AS14" s="59">
        <f t="shared" si="12"/>
        <v>45783453</v>
      </c>
      <c r="AT14" s="82"/>
      <c r="AU14" s="52">
        <f t="shared" si="13"/>
        <v>371613</v>
      </c>
      <c r="AV14" s="53">
        <v>371613</v>
      </c>
      <c r="AW14" s="54">
        <f t="shared" si="14"/>
        <v>676916</v>
      </c>
      <c r="AX14" s="72">
        <v>80008</v>
      </c>
      <c r="AY14" s="72">
        <v>369281</v>
      </c>
      <c r="AZ14" s="73">
        <v>227627</v>
      </c>
      <c r="BA14" s="54">
        <f t="shared" si="15"/>
        <v>269142</v>
      </c>
      <c r="BB14" s="72">
        <v>269142</v>
      </c>
      <c r="BC14" s="56">
        <f t="shared" si="16"/>
        <v>514774</v>
      </c>
      <c r="BD14" s="53">
        <v>92769</v>
      </c>
      <c r="BE14" s="63">
        <v>422005</v>
      </c>
      <c r="BF14" s="112">
        <f t="shared" si="17"/>
        <v>217792</v>
      </c>
      <c r="BG14" s="63">
        <v>76673</v>
      </c>
      <c r="BH14" s="55">
        <v>141119</v>
      </c>
      <c r="BI14" s="54">
        <f t="shared" si="18"/>
        <v>3035641</v>
      </c>
      <c r="BJ14" s="53">
        <v>841821</v>
      </c>
      <c r="BK14" s="53">
        <v>1130328</v>
      </c>
      <c r="BL14" s="53">
        <v>1063492</v>
      </c>
      <c r="BM14" s="54">
        <f t="shared" si="19"/>
        <v>3429878</v>
      </c>
      <c r="BN14" s="54">
        <f t="shared" si="20"/>
        <v>687706</v>
      </c>
      <c r="BO14" s="53">
        <v>687706</v>
      </c>
      <c r="BP14" s="55">
        <v>333428</v>
      </c>
      <c r="BQ14" s="57">
        <f t="shared" si="21"/>
        <v>2408744</v>
      </c>
      <c r="BR14" s="66">
        <v>39857</v>
      </c>
      <c r="BS14" s="53">
        <v>20617</v>
      </c>
      <c r="BT14" s="64">
        <v>2348270</v>
      </c>
      <c r="BU14" s="74">
        <f t="shared" si="22"/>
        <v>8515756</v>
      </c>
      <c r="BV14" s="59">
        <f t="shared" si="23"/>
        <v>54299209</v>
      </c>
      <c r="BW14" s="66">
        <v>1684046</v>
      </c>
      <c r="BX14" s="67">
        <v>-687666</v>
      </c>
      <c r="BY14" s="59">
        <f t="shared" si="24"/>
        <v>55295589</v>
      </c>
      <c r="BZ14" s="63">
        <v>0</v>
      </c>
      <c r="CA14" s="130">
        <f t="shared" si="25"/>
        <v>55295589</v>
      </c>
    </row>
    <row r="15" spans="1:79" ht="21.75" customHeight="1">
      <c r="A15" s="68" t="s">
        <v>85</v>
      </c>
      <c r="B15" s="52">
        <f t="shared" si="0"/>
        <v>7270513</v>
      </c>
      <c r="C15" s="53">
        <v>7270513</v>
      </c>
      <c r="D15" s="54">
        <f t="shared" si="1"/>
        <v>28750052</v>
      </c>
      <c r="E15" s="53">
        <v>5217667</v>
      </c>
      <c r="F15" s="53">
        <v>6032573</v>
      </c>
      <c r="G15" s="53">
        <v>3125747</v>
      </c>
      <c r="H15" s="54">
        <f t="shared" si="2"/>
        <v>9985252</v>
      </c>
      <c r="I15" s="55">
        <v>3490166</v>
      </c>
      <c r="J15" s="55">
        <v>5709600</v>
      </c>
      <c r="K15" s="55">
        <v>785486</v>
      </c>
      <c r="L15" s="53">
        <v>4388813</v>
      </c>
      <c r="M15" s="56">
        <f t="shared" si="3"/>
        <v>2709355</v>
      </c>
      <c r="N15" s="55">
        <v>2709355</v>
      </c>
      <c r="O15" s="54">
        <f t="shared" si="4"/>
        <v>5478493</v>
      </c>
      <c r="P15" s="55">
        <v>146050</v>
      </c>
      <c r="Q15" s="55">
        <v>2352670</v>
      </c>
      <c r="R15" s="55">
        <v>1581165</v>
      </c>
      <c r="S15" s="53">
        <v>1398608</v>
      </c>
      <c r="T15" s="54">
        <f t="shared" si="5"/>
        <v>596064</v>
      </c>
      <c r="U15" s="55">
        <v>138974</v>
      </c>
      <c r="V15" s="55">
        <v>457090</v>
      </c>
      <c r="W15" s="112">
        <f t="shared" si="6"/>
        <v>4130970</v>
      </c>
      <c r="X15" s="63">
        <v>1793279</v>
      </c>
      <c r="Y15" s="55">
        <v>294590</v>
      </c>
      <c r="Z15" s="55">
        <v>778374</v>
      </c>
      <c r="AA15" s="53">
        <v>1264727</v>
      </c>
      <c r="AB15" s="54">
        <f t="shared" si="7"/>
        <v>11240910</v>
      </c>
      <c r="AC15" s="54">
        <f t="shared" si="8"/>
        <v>4998269</v>
      </c>
      <c r="AD15" s="69">
        <v>683880</v>
      </c>
      <c r="AE15" s="69">
        <v>428631</v>
      </c>
      <c r="AF15" s="69">
        <v>3885758</v>
      </c>
      <c r="AG15" s="54">
        <f t="shared" si="9"/>
        <v>2780148</v>
      </c>
      <c r="AH15" s="69">
        <v>389487</v>
      </c>
      <c r="AI15" s="69">
        <v>276305</v>
      </c>
      <c r="AJ15" s="69">
        <v>2114356</v>
      </c>
      <c r="AK15" s="70">
        <f t="shared" si="10"/>
        <v>3462493</v>
      </c>
      <c r="AL15" s="69">
        <v>599848</v>
      </c>
      <c r="AM15" s="69">
        <v>926092</v>
      </c>
      <c r="AN15" s="69">
        <v>1936553</v>
      </c>
      <c r="AO15" s="54">
        <f t="shared" si="11"/>
        <v>8141531</v>
      </c>
      <c r="AP15" s="69">
        <v>860148</v>
      </c>
      <c r="AQ15" s="69">
        <v>2416517</v>
      </c>
      <c r="AR15" s="71">
        <v>4864866</v>
      </c>
      <c r="AS15" s="59">
        <f t="shared" si="12"/>
        <v>68317888</v>
      </c>
      <c r="AT15" s="82"/>
      <c r="AU15" s="52">
        <f t="shared" si="13"/>
        <v>359930</v>
      </c>
      <c r="AV15" s="53">
        <v>359930</v>
      </c>
      <c r="AW15" s="54">
        <f t="shared" si="14"/>
        <v>1083641</v>
      </c>
      <c r="AX15" s="72">
        <v>119320</v>
      </c>
      <c r="AY15" s="72">
        <v>576217</v>
      </c>
      <c r="AZ15" s="73">
        <v>388104</v>
      </c>
      <c r="BA15" s="54">
        <f t="shared" si="15"/>
        <v>67602</v>
      </c>
      <c r="BB15" s="72">
        <v>67602</v>
      </c>
      <c r="BC15" s="56">
        <f t="shared" si="16"/>
        <v>799225</v>
      </c>
      <c r="BD15" s="53">
        <v>33773</v>
      </c>
      <c r="BE15" s="63">
        <v>765452</v>
      </c>
      <c r="BF15" s="112">
        <f t="shared" si="17"/>
        <v>197109</v>
      </c>
      <c r="BG15" s="63">
        <v>70313</v>
      </c>
      <c r="BH15" s="55">
        <v>126796</v>
      </c>
      <c r="BI15" s="54">
        <f t="shared" si="18"/>
        <v>5138320</v>
      </c>
      <c r="BJ15" s="53">
        <v>2012577</v>
      </c>
      <c r="BK15" s="53">
        <v>2187243</v>
      </c>
      <c r="BL15" s="53">
        <v>938500</v>
      </c>
      <c r="BM15" s="54">
        <f t="shared" si="19"/>
        <v>5026325</v>
      </c>
      <c r="BN15" s="54">
        <f t="shared" si="20"/>
        <v>1189315</v>
      </c>
      <c r="BO15" s="53">
        <v>1189315</v>
      </c>
      <c r="BP15" s="55">
        <v>591786</v>
      </c>
      <c r="BQ15" s="57">
        <f t="shared" si="21"/>
        <v>3245224</v>
      </c>
      <c r="BR15" s="66">
        <v>48552</v>
      </c>
      <c r="BS15" s="53">
        <v>95095</v>
      </c>
      <c r="BT15" s="64">
        <v>3101577</v>
      </c>
      <c r="BU15" s="74">
        <f t="shared" si="22"/>
        <v>12672152</v>
      </c>
      <c r="BV15" s="59">
        <f t="shared" si="23"/>
        <v>80990040</v>
      </c>
      <c r="BW15" s="66">
        <v>2954311</v>
      </c>
      <c r="BX15" s="67">
        <v>-1031124</v>
      </c>
      <c r="BY15" s="59">
        <f t="shared" si="24"/>
        <v>82913227</v>
      </c>
      <c r="BZ15" s="63">
        <v>0</v>
      </c>
      <c r="CA15" s="130">
        <f t="shared" si="25"/>
        <v>82913227</v>
      </c>
    </row>
    <row r="16" spans="1:79" ht="21.75" customHeight="1">
      <c r="A16" s="68" t="s">
        <v>86</v>
      </c>
      <c r="B16" s="52">
        <f t="shared" si="0"/>
        <v>6581760</v>
      </c>
      <c r="C16" s="53">
        <v>6581760</v>
      </c>
      <c r="D16" s="54">
        <f t="shared" si="1"/>
        <v>23833362</v>
      </c>
      <c r="E16" s="53">
        <v>4312480</v>
      </c>
      <c r="F16" s="53">
        <v>5255871</v>
      </c>
      <c r="G16" s="53">
        <v>2203805</v>
      </c>
      <c r="H16" s="54">
        <f t="shared" si="2"/>
        <v>8378413</v>
      </c>
      <c r="I16" s="55">
        <v>2371807</v>
      </c>
      <c r="J16" s="55">
        <v>5534184</v>
      </c>
      <c r="K16" s="55">
        <v>472422</v>
      </c>
      <c r="L16" s="53">
        <v>3682793</v>
      </c>
      <c r="M16" s="56">
        <f t="shared" si="3"/>
        <v>2363715</v>
      </c>
      <c r="N16" s="55">
        <v>2363715</v>
      </c>
      <c r="O16" s="54">
        <f t="shared" si="4"/>
        <v>5243281</v>
      </c>
      <c r="P16" s="55">
        <v>130138</v>
      </c>
      <c r="Q16" s="55">
        <v>2585272</v>
      </c>
      <c r="R16" s="55">
        <v>1393926</v>
      </c>
      <c r="S16" s="53">
        <v>1133945</v>
      </c>
      <c r="T16" s="54">
        <f t="shared" si="5"/>
        <v>641573</v>
      </c>
      <c r="U16" s="55">
        <v>193364</v>
      </c>
      <c r="V16" s="55">
        <v>448209</v>
      </c>
      <c r="W16" s="112">
        <f t="shared" si="6"/>
        <v>3436744</v>
      </c>
      <c r="X16" s="63">
        <v>1579031</v>
      </c>
      <c r="Y16" s="55">
        <v>272427</v>
      </c>
      <c r="Z16" s="55">
        <v>589345</v>
      </c>
      <c r="AA16" s="53">
        <v>995941</v>
      </c>
      <c r="AB16" s="54">
        <f t="shared" si="7"/>
        <v>9207523</v>
      </c>
      <c r="AC16" s="54">
        <f t="shared" si="8"/>
        <v>4209824</v>
      </c>
      <c r="AD16" s="69">
        <v>451677</v>
      </c>
      <c r="AE16" s="69">
        <v>327910</v>
      </c>
      <c r="AF16" s="69">
        <v>3430237</v>
      </c>
      <c r="AG16" s="54">
        <f t="shared" si="9"/>
        <v>2118131</v>
      </c>
      <c r="AH16" s="69">
        <v>230928</v>
      </c>
      <c r="AI16" s="69">
        <v>185949</v>
      </c>
      <c r="AJ16" s="69">
        <v>1701254</v>
      </c>
      <c r="AK16" s="70">
        <f t="shared" si="10"/>
        <v>2879568</v>
      </c>
      <c r="AL16" s="69">
        <v>558124</v>
      </c>
      <c r="AM16" s="69">
        <v>308374</v>
      </c>
      <c r="AN16" s="69">
        <v>2013070</v>
      </c>
      <c r="AO16" s="54">
        <f t="shared" si="11"/>
        <v>9455535</v>
      </c>
      <c r="AP16" s="69">
        <v>322297</v>
      </c>
      <c r="AQ16" s="69">
        <v>4942713</v>
      </c>
      <c r="AR16" s="71">
        <v>4190525</v>
      </c>
      <c r="AS16" s="59">
        <f t="shared" si="12"/>
        <v>60763493</v>
      </c>
      <c r="AT16" s="82"/>
      <c r="AU16" s="52">
        <f t="shared" si="13"/>
        <v>467726</v>
      </c>
      <c r="AV16" s="53">
        <v>467726</v>
      </c>
      <c r="AW16" s="54">
        <f t="shared" si="14"/>
        <v>987738</v>
      </c>
      <c r="AX16" s="72">
        <v>120206</v>
      </c>
      <c r="AY16" s="72">
        <v>581991</v>
      </c>
      <c r="AZ16" s="73">
        <v>285541</v>
      </c>
      <c r="BA16" s="54">
        <f t="shared" si="15"/>
        <v>85644</v>
      </c>
      <c r="BB16" s="72">
        <v>85644</v>
      </c>
      <c r="BC16" s="56">
        <f t="shared" si="16"/>
        <v>650639</v>
      </c>
      <c r="BD16" s="53">
        <v>30036</v>
      </c>
      <c r="BE16" s="63">
        <v>620603</v>
      </c>
      <c r="BF16" s="112">
        <f t="shared" si="17"/>
        <v>288437</v>
      </c>
      <c r="BG16" s="63">
        <v>97979</v>
      </c>
      <c r="BH16" s="55">
        <v>190458</v>
      </c>
      <c r="BI16" s="54">
        <f t="shared" si="18"/>
        <v>5571902</v>
      </c>
      <c r="BJ16" s="53">
        <v>2011699</v>
      </c>
      <c r="BK16" s="53">
        <v>1241071</v>
      </c>
      <c r="BL16" s="53">
        <v>2319132</v>
      </c>
      <c r="BM16" s="54">
        <f t="shared" si="19"/>
        <v>4222949</v>
      </c>
      <c r="BN16" s="54">
        <f t="shared" si="20"/>
        <v>800858</v>
      </c>
      <c r="BO16" s="53">
        <v>800858</v>
      </c>
      <c r="BP16" s="55">
        <v>377300</v>
      </c>
      <c r="BQ16" s="57">
        <f t="shared" si="21"/>
        <v>3044791</v>
      </c>
      <c r="BR16" s="66">
        <v>42450</v>
      </c>
      <c r="BS16" s="53">
        <v>24017</v>
      </c>
      <c r="BT16" s="64">
        <v>2978324</v>
      </c>
      <c r="BU16" s="74">
        <f t="shared" si="22"/>
        <v>12275035</v>
      </c>
      <c r="BV16" s="59">
        <f t="shared" si="23"/>
        <v>73038528</v>
      </c>
      <c r="BW16" s="66">
        <v>2536080</v>
      </c>
      <c r="BX16" s="67">
        <v>-928315</v>
      </c>
      <c r="BY16" s="59">
        <f t="shared" si="24"/>
        <v>74646293</v>
      </c>
      <c r="BZ16" s="63">
        <v>0</v>
      </c>
      <c r="CA16" s="130">
        <f t="shared" si="25"/>
        <v>74646293</v>
      </c>
    </row>
    <row r="17" spans="1:79" ht="21.75" customHeight="1">
      <c r="A17" s="68" t="s">
        <v>87</v>
      </c>
      <c r="B17" s="52">
        <f t="shared" si="0"/>
        <v>5698638</v>
      </c>
      <c r="C17" s="53">
        <v>5698638</v>
      </c>
      <c r="D17" s="54">
        <f t="shared" si="1"/>
        <v>14929514</v>
      </c>
      <c r="E17" s="53">
        <v>3051227</v>
      </c>
      <c r="F17" s="53">
        <v>3813063</v>
      </c>
      <c r="G17" s="53">
        <v>1314567</v>
      </c>
      <c r="H17" s="54">
        <f t="shared" si="2"/>
        <v>5280974</v>
      </c>
      <c r="I17" s="55">
        <v>1777648</v>
      </c>
      <c r="J17" s="55">
        <v>3272238</v>
      </c>
      <c r="K17" s="55">
        <v>231088</v>
      </c>
      <c r="L17" s="53">
        <v>1469683</v>
      </c>
      <c r="M17" s="56">
        <f t="shared" si="3"/>
        <v>1923077</v>
      </c>
      <c r="N17" s="55">
        <v>1923077</v>
      </c>
      <c r="O17" s="54">
        <f t="shared" si="4"/>
        <v>3216354</v>
      </c>
      <c r="P17" s="55">
        <v>112532</v>
      </c>
      <c r="Q17" s="55">
        <v>1410424</v>
      </c>
      <c r="R17" s="55">
        <v>851274</v>
      </c>
      <c r="S17" s="53">
        <v>842124</v>
      </c>
      <c r="T17" s="54">
        <f t="shared" si="5"/>
        <v>507252</v>
      </c>
      <c r="U17" s="55">
        <v>183550</v>
      </c>
      <c r="V17" s="55">
        <v>323702</v>
      </c>
      <c r="W17" s="112">
        <f t="shared" si="6"/>
        <v>2839799</v>
      </c>
      <c r="X17" s="63">
        <v>1355082</v>
      </c>
      <c r="Y17" s="55">
        <v>248008</v>
      </c>
      <c r="Z17" s="55">
        <v>510562</v>
      </c>
      <c r="AA17" s="53">
        <v>726147</v>
      </c>
      <c r="AB17" s="54">
        <f t="shared" si="7"/>
        <v>6066380</v>
      </c>
      <c r="AC17" s="54">
        <f t="shared" si="8"/>
        <v>2595470</v>
      </c>
      <c r="AD17" s="69">
        <v>221678</v>
      </c>
      <c r="AE17" s="69">
        <v>227947</v>
      </c>
      <c r="AF17" s="69">
        <v>2145845</v>
      </c>
      <c r="AG17" s="54">
        <f t="shared" si="9"/>
        <v>1365484</v>
      </c>
      <c r="AH17" s="69">
        <v>99301</v>
      </c>
      <c r="AI17" s="69">
        <v>123093</v>
      </c>
      <c r="AJ17" s="69">
        <v>1143090</v>
      </c>
      <c r="AK17" s="70">
        <f t="shared" si="10"/>
        <v>2105426</v>
      </c>
      <c r="AL17" s="69">
        <v>532113</v>
      </c>
      <c r="AM17" s="69">
        <v>186269</v>
      </c>
      <c r="AN17" s="69">
        <v>1387044</v>
      </c>
      <c r="AO17" s="54">
        <f t="shared" si="11"/>
        <v>8925428</v>
      </c>
      <c r="AP17" s="69">
        <v>107349</v>
      </c>
      <c r="AQ17" s="69">
        <v>5843148</v>
      </c>
      <c r="AR17" s="71">
        <v>2974931</v>
      </c>
      <c r="AS17" s="59">
        <f t="shared" si="12"/>
        <v>44106442</v>
      </c>
      <c r="AT17" s="82"/>
      <c r="AU17" s="52">
        <f t="shared" si="13"/>
        <v>477085</v>
      </c>
      <c r="AV17" s="53">
        <v>477085</v>
      </c>
      <c r="AW17" s="54">
        <f t="shared" si="14"/>
        <v>761873</v>
      </c>
      <c r="AX17" s="72">
        <v>96587</v>
      </c>
      <c r="AY17" s="72">
        <v>435347</v>
      </c>
      <c r="AZ17" s="73">
        <v>229939</v>
      </c>
      <c r="BA17" s="54">
        <f t="shared" si="15"/>
        <v>521704</v>
      </c>
      <c r="BB17" s="72">
        <v>521704</v>
      </c>
      <c r="BC17" s="56">
        <f t="shared" si="16"/>
        <v>762827</v>
      </c>
      <c r="BD17" s="53">
        <v>301937</v>
      </c>
      <c r="BE17" s="63">
        <v>460890</v>
      </c>
      <c r="BF17" s="112">
        <f t="shared" si="17"/>
        <v>300975</v>
      </c>
      <c r="BG17" s="63">
        <v>101882</v>
      </c>
      <c r="BH17" s="55">
        <v>199093</v>
      </c>
      <c r="BI17" s="54">
        <f t="shared" si="18"/>
        <v>3287643</v>
      </c>
      <c r="BJ17" s="53">
        <v>342501</v>
      </c>
      <c r="BK17" s="53">
        <v>895459</v>
      </c>
      <c r="BL17" s="53">
        <v>2049683</v>
      </c>
      <c r="BM17" s="54">
        <f t="shared" si="19"/>
        <v>3513317</v>
      </c>
      <c r="BN17" s="54">
        <f t="shared" si="20"/>
        <v>628467</v>
      </c>
      <c r="BO17" s="53">
        <v>628467</v>
      </c>
      <c r="BP17" s="55">
        <v>245684</v>
      </c>
      <c r="BQ17" s="57">
        <f t="shared" si="21"/>
        <v>2639166</v>
      </c>
      <c r="BR17" s="66">
        <v>38643</v>
      </c>
      <c r="BS17" s="53">
        <v>14745</v>
      </c>
      <c r="BT17" s="64">
        <v>2585778</v>
      </c>
      <c r="BU17" s="74">
        <f t="shared" si="22"/>
        <v>9625424</v>
      </c>
      <c r="BV17" s="59">
        <f t="shared" si="23"/>
        <v>53731866</v>
      </c>
      <c r="BW17" s="66">
        <v>1387429</v>
      </c>
      <c r="BX17" s="67">
        <v>-677054</v>
      </c>
      <c r="BY17" s="59">
        <f t="shared" si="24"/>
        <v>54442241</v>
      </c>
      <c r="BZ17" s="63">
        <v>0</v>
      </c>
      <c r="CA17" s="130">
        <f t="shared" si="25"/>
        <v>54442241</v>
      </c>
    </row>
    <row r="18" spans="1:79" ht="21.75" customHeight="1">
      <c r="A18" s="68" t="s">
        <v>88</v>
      </c>
      <c r="B18" s="52">
        <f t="shared" si="0"/>
        <v>9781142</v>
      </c>
      <c r="C18" s="53">
        <v>9781142</v>
      </c>
      <c r="D18" s="54">
        <f t="shared" si="1"/>
        <v>44872203</v>
      </c>
      <c r="E18" s="53">
        <v>8114206</v>
      </c>
      <c r="F18" s="53">
        <v>9960609</v>
      </c>
      <c r="G18" s="53">
        <v>5484251</v>
      </c>
      <c r="H18" s="54">
        <f t="shared" si="2"/>
        <v>15753859</v>
      </c>
      <c r="I18" s="55">
        <v>4743406</v>
      </c>
      <c r="J18" s="55">
        <v>10224260</v>
      </c>
      <c r="K18" s="55">
        <v>786193</v>
      </c>
      <c r="L18" s="53">
        <v>5559278</v>
      </c>
      <c r="M18" s="56">
        <f t="shared" si="3"/>
        <v>3912468</v>
      </c>
      <c r="N18" s="55">
        <v>3912468</v>
      </c>
      <c r="O18" s="54">
        <f t="shared" si="4"/>
        <v>8586903</v>
      </c>
      <c r="P18" s="55">
        <v>195765</v>
      </c>
      <c r="Q18" s="55">
        <v>3437298</v>
      </c>
      <c r="R18" s="55">
        <v>2730827</v>
      </c>
      <c r="S18" s="53">
        <v>2223013</v>
      </c>
      <c r="T18" s="54">
        <f t="shared" si="5"/>
        <v>874031</v>
      </c>
      <c r="U18" s="55">
        <v>161254</v>
      </c>
      <c r="V18" s="55">
        <v>712777</v>
      </c>
      <c r="W18" s="112">
        <f t="shared" si="6"/>
        <v>6756305</v>
      </c>
      <c r="X18" s="63">
        <v>3203241</v>
      </c>
      <c r="Y18" s="55">
        <v>363422</v>
      </c>
      <c r="Z18" s="55">
        <v>1206637</v>
      </c>
      <c r="AA18" s="53">
        <v>1983005</v>
      </c>
      <c r="AB18" s="54">
        <f t="shared" si="7"/>
        <v>15113949</v>
      </c>
      <c r="AC18" s="54">
        <f t="shared" si="8"/>
        <v>7483673</v>
      </c>
      <c r="AD18" s="69">
        <v>1087368</v>
      </c>
      <c r="AE18" s="69">
        <v>689898</v>
      </c>
      <c r="AF18" s="69">
        <v>5706407</v>
      </c>
      <c r="AG18" s="54">
        <f t="shared" si="9"/>
        <v>3757166</v>
      </c>
      <c r="AH18" s="69">
        <v>555659</v>
      </c>
      <c r="AI18" s="69">
        <v>424278</v>
      </c>
      <c r="AJ18" s="69">
        <v>2777229</v>
      </c>
      <c r="AK18" s="70">
        <f t="shared" si="10"/>
        <v>3873110</v>
      </c>
      <c r="AL18" s="69">
        <v>686741</v>
      </c>
      <c r="AM18" s="69">
        <v>292737</v>
      </c>
      <c r="AN18" s="69">
        <v>2893632</v>
      </c>
      <c r="AO18" s="54">
        <f t="shared" si="11"/>
        <v>16458789</v>
      </c>
      <c r="AP18" s="69">
        <v>2079634</v>
      </c>
      <c r="AQ18" s="69">
        <v>6775449</v>
      </c>
      <c r="AR18" s="71">
        <v>7603706</v>
      </c>
      <c r="AS18" s="59">
        <f t="shared" si="12"/>
        <v>106355790</v>
      </c>
      <c r="AT18" s="82"/>
      <c r="AU18" s="52">
        <f t="shared" si="13"/>
        <v>494476</v>
      </c>
      <c r="AV18" s="53">
        <v>494476</v>
      </c>
      <c r="AW18" s="54">
        <f t="shared" si="14"/>
        <v>2231900</v>
      </c>
      <c r="AX18" s="72">
        <v>217428</v>
      </c>
      <c r="AY18" s="72">
        <v>1386533</v>
      </c>
      <c r="AZ18" s="73">
        <v>627939</v>
      </c>
      <c r="BA18" s="54">
        <f t="shared" si="15"/>
        <v>290718</v>
      </c>
      <c r="BB18" s="72">
        <v>290718</v>
      </c>
      <c r="BC18" s="56">
        <f t="shared" si="16"/>
        <v>1265831</v>
      </c>
      <c r="BD18" s="53">
        <v>49187</v>
      </c>
      <c r="BE18" s="63">
        <v>1216644</v>
      </c>
      <c r="BF18" s="112">
        <f t="shared" si="17"/>
        <v>288040</v>
      </c>
      <c r="BG18" s="63">
        <v>98098</v>
      </c>
      <c r="BH18" s="55">
        <v>189942</v>
      </c>
      <c r="BI18" s="54">
        <f t="shared" si="18"/>
        <v>8878072</v>
      </c>
      <c r="BJ18" s="53">
        <v>1570344</v>
      </c>
      <c r="BK18" s="53">
        <v>2806336</v>
      </c>
      <c r="BL18" s="53">
        <v>4501392</v>
      </c>
      <c r="BM18" s="54">
        <f t="shared" si="19"/>
        <v>7423924</v>
      </c>
      <c r="BN18" s="54">
        <f t="shared" si="20"/>
        <v>1977706</v>
      </c>
      <c r="BO18" s="53">
        <v>1977706</v>
      </c>
      <c r="BP18" s="55">
        <v>913249</v>
      </c>
      <c r="BQ18" s="57">
        <f t="shared" si="21"/>
        <v>4532969</v>
      </c>
      <c r="BR18" s="66">
        <v>61337</v>
      </c>
      <c r="BS18" s="53">
        <v>27019</v>
      </c>
      <c r="BT18" s="64">
        <v>4444613</v>
      </c>
      <c r="BU18" s="74">
        <f t="shared" si="22"/>
        <v>20872961</v>
      </c>
      <c r="BV18" s="59">
        <f t="shared" si="23"/>
        <v>127228751</v>
      </c>
      <c r="BW18" s="66">
        <v>3082598</v>
      </c>
      <c r="BX18" s="67">
        <v>-1600670</v>
      </c>
      <c r="BY18" s="59">
        <f t="shared" si="24"/>
        <v>128710679</v>
      </c>
      <c r="BZ18" s="63">
        <v>0</v>
      </c>
      <c r="CA18" s="130">
        <f t="shared" si="25"/>
        <v>128710679</v>
      </c>
    </row>
    <row r="19" spans="1:79" ht="21.75" customHeight="1">
      <c r="A19" s="68" t="s">
        <v>89</v>
      </c>
      <c r="B19" s="52">
        <f t="shared" si="0"/>
        <v>11126437</v>
      </c>
      <c r="C19" s="53">
        <v>11126437</v>
      </c>
      <c r="D19" s="54">
        <f t="shared" si="1"/>
        <v>39830649</v>
      </c>
      <c r="E19" s="53">
        <v>8663007</v>
      </c>
      <c r="F19" s="53">
        <v>11352412</v>
      </c>
      <c r="G19" s="53">
        <v>2853831</v>
      </c>
      <c r="H19" s="54">
        <f t="shared" si="2"/>
        <v>13396460</v>
      </c>
      <c r="I19" s="55">
        <v>4714633</v>
      </c>
      <c r="J19" s="55">
        <v>7655006</v>
      </c>
      <c r="K19" s="55">
        <v>1026821</v>
      </c>
      <c r="L19" s="53">
        <v>3564939</v>
      </c>
      <c r="M19" s="56">
        <f t="shared" si="3"/>
        <v>4386712</v>
      </c>
      <c r="N19" s="55">
        <v>4386712</v>
      </c>
      <c r="O19" s="54">
        <f t="shared" si="4"/>
        <v>11189978</v>
      </c>
      <c r="P19" s="55">
        <v>225113</v>
      </c>
      <c r="Q19" s="55">
        <v>4939099</v>
      </c>
      <c r="R19" s="55">
        <v>3315626</v>
      </c>
      <c r="S19" s="53">
        <v>2710140</v>
      </c>
      <c r="T19" s="54">
        <f t="shared" si="5"/>
        <v>751988</v>
      </c>
      <c r="U19" s="55">
        <v>178491</v>
      </c>
      <c r="V19" s="55">
        <v>573497</v>
      </c>
      <c r="W19" s="112">
        <f t="shared" si="6"/>
        <v>6472925</v>
      </c>
      <c r="X19" s="63">
        <v>2785759</v>
      </c>
      <c r="Y19" s="55">
        <v>403889</v>
      </c>
      <c r="Z19" s="55">
        <v>1331212</v>
      </c>
      <c r="AA19" s="53">
        <v>1952065</v>
      </c>
      <c r="AB19" s="54">
        <f t="shared" si="7"/>
        <v>16053644</v>
      </c>
      <c r="AC19" s="54">
        <f t="shared" si="8"/>
        <v>7726211</v>
      </c>
      <c r="AD19" s="69">
        <v>823815</v>
      </c>
      <c r="AE19" s="69">
        <v>745181</v>
      </c>
      <c r="AF19" s="69">
        <v>6157215</v>
      </c>
      <c r="AG19" s="54">
        <f t="shared" si="9"/>
        <v>3801411</v>
      </c>
      <c r="AH19" s="69">
        <v>358272</v>
      </c>
      <c r="AI19" s="69">
        <v>417731</v>
      </c>
      <c r="AJ19" s="69">
        <v>3025408</v>
      </c>
      <c r="AK19" s="70">
        <f t="shared" si="10"/>
        <v>4526022</v>
      </c>
      <c r="AL19" s="69">
        <v>692004</v>
      </c>
      <c r="AM19" s="69">
        <v>531129</v>
      </c>
      <c r="AN19" s="69">
        <v>3302889</v>
      </c>
      <c r="AO19" s="54">
        <f t="shared" si="11"/>
        <v>19149771</v>
      </c>
      <c r="AP19" s="69">
        <v>666056</v>
      </c>
      <c r="AQ19" s="69">
        <v>9733714</v>
      </c>
      <c r="AR19" s="71">
        <v>8750001</v>
      </c>
      <c r="AS19" s="59">
        <f t="shared" si="12"/>
        <v>108962104</v>
      </c>
      <c r="AT19" s="82"/>
      <c r="AU19" s="52">
        <f t="shared" si="13"/>
        <v>565763</v>
      </c>
      <c r="AV19" s="53">
        <v>565763</v>
      </c>
      <c r="AW19" s="54">
        <f t="shared" si="14"/>
        <v>2582367</v>
      </c>
      <c r="AX19" s="72">
        <v>288088</v>
      </c>
      <c r="AY19" s="72">
        <v>1567916</v>
      </c>
      <c r="AZ19" s="73">
        <v>726363</v>
      </c>
      <c r="BA19" s="54">
        <f t="shared" si="15"/>
        <v>298926</v>
      </c>
      <c r="BB19" s="72">
        <v>298926</v>
      </c>
      <c r="BC19" s="56">
        <f t="shared" si="16"/>
        <v>1546167</v>
      </c>
      <c r="BD19" s="53">
        <v>62920</v>
      </c>
      <c r="BE19" s="63">
        <v>1483247</v>
      </c>
      <c r="BF19" s="112">
        <f t="shared" si="17"/>
        <v>336183</v>
      </c>
      <c r="BG19" s="63">
        <v>112570</v>
      </c>
      <c r="BH19" s="55">
        <v>223613</v>
      </c>
      <c r="BI19" s="54">
        <f t="shared" si="18"/>
        <v>12250379</v>
      </c>
      <c r="BJ19" s="53">
        <v>1507497</v>
      </c>
      <c r="BK19" s="53">
        <v>4050354</v>
      </c>
      <c r="BL19" s="53">
        <v>6692528</v>
      </c>
      <c r="BM19" s="54">
        <f t="shared" si="19"/>
        <v>8304398</v>
      </c>
      <c r="BN19" s="54">
        <f t="shared" si="20"/>
        <v>2058122</v>
      </c>
      <c r="BO19" s="53">
        <v>2058122</v>
      </c>
      <c r="BP19" s="55">
        <v>846244</v>
      </c>
      <c r="BQ19" s="57">
        <f t="shared" si="21"/>
        <v>5400032</v>
      </c>
      <c r="BR19" s="66">
        <v>62088</v>
      </c>
      <c r="BS19" s="53">
        <v>55362</v>
      </c>
      <c r="BT19" s="64">
        <v>5282582</v>
      </c>
      <c r="BU19" s="74">
        <f t="shared" si="22"/>
        <v>25884183</v>
      </c>
      <c r="BV19" s="59">
        <f t="shared" si="23"/>
        <v>134846287</v>
      </c>
      <c r="BW19" s="66">
        <v>2808227</v>
      </c>
      <c r="BX19" s="67">
        <v>-1690869</v>
      </c>
      <c r="BY19" s="59">
        <f t="shared" si="24"/>
        <v>135963645</v>
      </c>
      <c r="BZ19" s="63">
        <v>0</v>
      </c>
      <c r="CA19" s="130">
        <f t="shared" si="25"/>
        <v>135963645</v>
      </c>
    </row>
    <row r="20" spans="1:79" ht="21.75" customHeight="1">
      <c r="A20" s="68" t="s">
        <v>90</v>
      </c>
      <c r="B20" s="52">
        <f t="shared" si="0"/>
        <v>5240363</v>
      </c>
      <c r="C20" s="53">
        <v>5240363</v>
      </c>
      <c r="D20" s="54">
        <f t="shared" si="1"/>
        <v>11491119</v>
      </c>
      <c r="E20" s="53">
        <v>2542106</v>
      </c>
      <c r="F20" s="53">
        <v>3157058</v>
      </c>
      <c r="G20" s="53">
        <v>876378</v>
      </c>
      <c r="H20" s="54">
        <f t="shared" si="2"/>
        <v>4374018</v>
      </c>
      <c r="I20" s="55">
        <v>1352024</v>
      </c>
      <c r="J20" s="55">
        <v>2775006</v>
      </c>
      <c r="K20" s="55">
        <v>246988</v>
      </c>
      <c r="L20" s="53">
        <v>541559</v>
      </c>
      <c r="M20" s="56">
        <f t="shared" si="3"/>
        <v>1785579</v>
      </c>
      <c r="N20" s="55">
        <v>1785579</v>
      </c>
      <c r="O20" s="54">
        <f t="shared" si="4"/>
        <v>3259471</v>
      </c>
      <c r="P20" s="55">
        <v>102836</v>
      </c>
      <c r="Q20" s="55">
        <v>1329605</v>
      </c>
      <c r="R20" s="55">
        <v>1147080</v>
      </c>
      <c r="S20" s="53">
        <v>679950</v>
      </c>
      <c r="T20" s="54">
        <f t="shared" si="5"/>
        <v>671762</v>
      </c>
      <c r="U20" s="55">
        <v>179754</v>
      </c>
      <c r="V20" s="55">
        <v>492008</v>
      </c>
      <c r="W20" s="112">
        <f t="shared" si="6"/>
        <v>2566160</v>
      </c>
      <c r="X20" s="63">
        <v>1226771</v>
      </c>
      <c r="Y20" s="55">
        <v>234562</v>
      </c>
      <c r="Z20" s="55">
        <v>599612</v>
      </c>
      <c r="AA20" s="53">
        <v>505215</v>
      </c>
      <c r="AB20" s="54">
        <f t="shared" si="7"/>
        <v>5284177</v>
      </c>
      <c r="AC20" s="54">
        <f t="shared" si="8"/>
        <v>2045192</v>
      </c>
      <c r="AD20" s="69">
        <v>175050</v>
      </c>
      <c r="AE20" s="69">
        <v>152974</v>
      </c>
      <c r="AF20" s="69">
        <v>1717168</v>
      </c>
      <c r="AG20" s="54">
        <f t="shared" si="9"/>
        <v>917152</v>
      </c>
      <c r="AH20" s="69">
        <v>87566</v>
      </c>
      <c r="AI20" s="69">
        <v>78570</v>
      </c>
      <c r="AJ20" s="69">
        <v>751016</v>
      </c>
      <c r="AK20" s="70">
        <f t="shared" si="10"/>
        <v>2321833</v>
      </c>
      <c r="AL20" s="69">
        <v>506556</v>
      </c>
      <c r="AM20" s="69">
        <v>227685</v>
      </c>
      <c r="AN20" s="69">
        <v>1587592</v>
      </c>
      <c r="AO20" s="54">
        <f t="shared" si="11"/>
        <v>5873290</v>
      </c>
      <c r="AP20" s="69">
        <v>378157</v>
      </c>
      <c r="AQ20" s="69">
        <v>2635337</v>
      </c>
      <c r="AR20" s="71">
        <v>2859796</v>
      </c>
      <c r="AS20" s="59">
        <f t="shared" si="12"/>
        <v>36171921</v>
      </c>
      <c r="AT20" s="82"/>
      <c r="AU20" s="52">
        <f t="shared" si="13"/>
        <v>457405</v>
      </c>
      <c r="AV20" s="53">
        <v>457405</v>
      </c>
      <c r="AW20" s="54">
        <f t="shared" si="14"/>
        <v>598147</v>
      </c>
      <c r="AX20" s="72">
        <v>80443</v>
      </c>
      <c r="AY20" s="72">
        <v>348882</v>
      </c>
      <c r="AZ20" s="73">
        <v>168822</v>
      </c>
      <c r="BA20" s="54">
        <f t="shared" si="15"/>
        <v>83678</v>
      </c>
      <c r="BB20" s="72">
        <v>83678</v>
      </c>
      <c r="BC20" s="56">
        <f t="shared" si="16"/>
        <v>534100</v>
      </c>
      <c r="BD20" s="53">
        <v>161967</v>
      </c>
      <c r="BE20" s="63">
        <v>372133</v>
      </c>
      <c r="BF20" s="112">
        <f t="shared" si="17"/>
        <v>288691</v>
      </c>
      <c r="BG20" s="63">
        <v>98070</v>
      </c>
      <c r="BH20" s="55">
        <v>190621</v>
      </c>
      <c r="BI20" s="54">
        <f t="shared" si="18"/>
        <v>2417758</v>
      </c>
      <c r="BJ20" s="53">
        <v>726673</v>
      </c>
      <c r="BK20" s="53">
        <v>910727</v>
      </c>
      <c r="BL20" s="53">
        <v>780358</v>
      </c>
      <c r="BM20" s="54">
        <f t="shared" si="19"/>
        <v>2913702</v>
      </c>
      <c r="BN20" s="54">
        <f t="shared" si="20"/>
        <v>352543</v>
      </c>
      <c r="BO20" s="53">
        <v>352543</v>
      </c>
      <c r="BP20" s="55">
        <v>149963</v>
      </c>
      <c r="BQ20" s="57">
        <f t="shared" si="21"/>
        <v>2411196</v>
      </c>
      <c r="BR20" s="66">
        <v>34882</v>
      </c>
      <c r="BS20" s="53">
        <v>10463</v>
      </c>
      <c r="BT20" s="64">
        <v>2365851</v>
      </c>
      <c r="BU20" s="74">
        <f t="shared" si="22"/>
        <v>7293481</v>
      </c>
      <c r="BV20" s="59">
        <f t="shared" si="23"/>
        <v>43465402</v>
      </c>
      <c r="BW20" s="66">
        <v>1580230</v>
      </c>
      <c r="BX20" s="67">
        <v>-553315</v>
      </c>
      <c r="BY20" s="59">
        <f t="shared" si="24"/>
        <v>44492317</v>
      </c>
      <c r="BZ20" s="63">
        <v>0</v>
      </c>
      <c r="CA20" s="130">
        <f t="shared" si="25"/>
        <v>44492317</v>
      </c>
    </row>
    <row r="21" spans="1:79" ht="21.75" customHeight="1">
      <c r="A21" s="68" t="s">
        <v>91</v>
      </c>
      <c r="B21" s="52">
        <f t="shared" si="0"/>
        <v>6198006</v>
      </c>
      <c r="C21" s="53">
        <v>6198006</v>
      </c>
      <c r="D21" s="54">
        <f t="shared" si="1"/>
        <v>20559939</v>
      </c>
      <c r="E21" s="53">
        <v>3853866</v>
      </c>
      <c r="F21" s="53">
        <v>4746486</v>
      </c>
      <c r="G21" s="53">
        <v>2590551</v>
      </c>
      <c r="H21" s="54">
        <f t="shared" si="2"/>
        <v>6530153</v>
      </c>
      <c r="I21" s="55">
        <v>2028244</v>
      </c>
      <c r="J21" s="55">
        <v>4026660</v>
      </c>
      <c r="K21" s="55">
        <v>475249</v>
      </c>
      <c r="L21" s="53">
        <v>2838883</v>
      </c>
      <c r="M21" s="56">
        <f t="shared" si="3"/>
        <v>2104049</v>
      </c>
      <c r="N21" s="55">
        <v>2104049</v>
      </c>
      <c r="O21" s="54">
        <f t="shared" si="4"/>
        <v>4121127</v>
      </c>
      <c r="P21" s="55">
        <v>123212</v>
      </c>
      <c r="Q21" s="55">
        <v>1598124</v>
      </c>
      <c r="R21" s="55">
        <v>1380682</v>
      </c>
      <c r="S21" s="53">
        <v>1019109</v>
      </c>
      <c r="T21" s="54">
        <f t="shared" si="5"/>
        <v>517469</v>
      </c>
      <c r="U21" s="55">
        <v>187745</v>
      </c>
      <c r="V21" s="55">
        <v>329724</v>
      </c>
      <c r="W21" s="112">
        <f t="shared" si="6"/>
        <v>3063200</v>
      </c>
      <c r="X21" s="63">
        <v>1498646</v>
      </c>
      <c r="Y21" s="55">
        <v>262705</v>
      </c>
      <c r="Z21" s="55">
        <v>555511</v>
      </c>
      <c r="AA21" s="53">
        <v>746338</v>
      </c>
      <c r="AB21" s="54">
        <f t="shared" si="7"/>
        <v>7057196</v>
      </c>
      <c r="AC21" s="54">
        <f t="shared" si="8"/>
        <v>3098497</v>
      </c>
      <c r="AD21" s="69">
        <v>328110</v>
      </c>
      <c r="AE21" s="69">
        <v>256724</v>
      </c>
      <c r="AF21" s="69">
        <v>2513663</v>
      </c>
      <c r="AG21" s="54">
        <f t="shared" si="9"/>
        <v>1646087</v>
      </c>
      <c r="AH21" s="69">
        <v>165749</v>
      </c>
      <c r="AI21" s="69">
        <v>157140</v>
      </c>
      <c r="AJ21" s="69">
        <v>1323198</v>
      </c>
      <c r="AK21" s="70">
        <f t="shared" si="10"/>
        <v>2312612</v>
      </c>
      <c r="AL21" s="69">
        <v>542373</v>
      </c>
      <c r="AM21" s="69">
        <v>193138</v>
      </c>
      <c r="AN21" s="69">
        <v>1577101</v>
      </c>
      <c r="AO21" s="54">
        <f t="shared" si="11"/>
        <v>6602755</v>
      </c>
      <c r="AP21" s="69">
        <v>554176</v>
      </c>
      <c r="AQ21" s="69">
        <v>2577525</v>
      </c>
      <c r="AR21" s="71">
        <v>3471054</v>
      </c>
      <c r="AS21" s="59">
        <f t="shared" si="12"/>
        <v>50223741</v>
      </c>
      <c r="AT21" s="82"/>
      <c r="AU21" s="52">
        <f t="shared" si="13"/>
        <v>472446</v>
      </c>
      <c r="AV21" s="53">
        <v>472446</v>
      </c>
      <c r="AW21" s="54">
        <f t="shared" si="14"/>
        <v>894573</v>
      </c>
      <c r="AX21" s="72">
        <v>111216</v>
      </c>
      <c r="AY21" s="72">
        <v>537556</v>
      </c>
      <c r="AZ21" s="73">
        <v>245801</v>
      </c>
      <c r="BA21" s="54">
        <f t="shared" si="15"/>
        <v>86389</v>
      </c>
      <c r="BB21" s="72">
        <v>86389</v>
      </c>
      <c r="BC21" s="56">
        <f t="shared" si="16"/>
        <v>619710</v>
      </c>
      <c r="BD21" s="53">
        <v>61956</v>
      </c>
      <c r="BE21" s="63">
        <v>557754</v>
      </c>
      <c r="BF21" s="112">
        <f t="shared" si="17"/>
        <v>294072</v>
      </c>
      <c r="BG21" s="63">
        <v>99677</v>
      </c>
      <c r="BH21" s="55">
        <v>194395</v>
      </c>
      <c r="BI21" s="54">
        <f t="shared" si="18"/>
        <v>4028683</v>
      </c>
      <c r="BJ21" s="53">
        <v>432198</v>
      </c>
      <c r="BK21" s="53">
        <v>852481</v>
      </c>
      <c r="BL21" s="53">
        <v>2744004</v>
      </c>
      <c r="BM21" s="54">
        <f t="shared" si="19"/>
        <v>3837545</v>
      </c>
      <c r="BN21" s="54">
        <f t="shared" si="20"/>
        <v>659634</v>
      </c>
      <c r="BO21" s="53">
        <v>659634</v>
      </c>
      <c r="BP21" s="55">
        <v>308966</v>
      </c>
      <c r="BQ21" s="57">
        <f t="shared" si="21"/>
        <v>2868945</v>
      </c>
      <c r="BR21" s="66">
        <v>40141</v>
      </c>
      <c r="BS21" s="53">
        <v>16600</v>
      </c>
      <c r="BT21" s="64">
        <v>2812204</v>
      </c>
      <c r="BU21" s="74">
        <f t="shared" si="22"/>
        <v>10233418</v>
      </c>
      <c r="BV21" s="59">
        <f t="shared" si="23"/>
        <v>60457159</v>
      </c>
      <c r="BW21" s="66">
        <v>1648452</v>
      </c>
      <c r="BX21" s="75">
        <v>-762870</v>
      </c>
      <c r="BY21" s="59">
        <f t="shared" si="24"/>
        <v>61342741</v>
      </c>
      <c r="BZ21" s="63">
        <v>0</v>
      </c>
      <c r="CA21" s="130">
        <f t="shared" si="25"/>
        <v>61342741</v>
      </c>
    </row>
    <row r="22" spans="1:79" ht="21.75" customHeight="1">
      <c r="A22" s="68" t="s">
        <v>92</v>
      </c>
      <c r="B22" s="52">
        <f t="shared" si="0"/>
        <v>8329453</v>
      </c>
      <c r="C22" s="53">
        <v>8329453</v>
      </c>
      <c r="D22" s="54">
        <f t="shared" si="1"/>
        <v>28969083</v>
      </c>
      <c r="E22" s="53">
        <v>5947330</v>
      </c>
      <c r="F22" s="53">
        <v>7746907</v>
      </c>
      <c r="G22" s="53">
        <v>2206561</v>
      </c>
      <c r="H22" s="54">
        <f t="shared" si="2"/>
        <v>9752588</v>
      </c>
      <c r="I22" s="55">
        <v>2932103</v>
      </c>
      <c r="J22" s="55">
        <v>6154076</v>
      </c>
      <c r="K22" s="55">
        <v>666409</v>
      </c>
      <c r="L22" s="53">
        <v>3315697</v>
      </c>
      <c r="M22" s="56">
        <f t="shared" si="3"/>
        <v>3063354</v>
      </c>
      <c r="N22" s="55">
        <v>3063354</v>
      </c>
      <c r="O22" s="54">
        <f t="shared" si="4"/>
        <v>6976302</v>
      </c>
      <c r="P22" s="55">
        <v>166351</v>
      </c>
      <c r="Q22" s="55">
        <v>3543081</v>
      </c>
      <c r="R22" s="55">
        <v>1530244</v>
      </c>
      <c r="S22" s="53">
        <v>1736626</v>
      </c>
      <c r="T22" s="54">
        <f t="shared" si="5"/>
        <v>672780</v>
      </c>
      <c r="U22" s="55">
        <v>214953</v>
      </c>
      <c r="V22" s="55">
        <v>457827</v>
      </c>
      <c r="W22" s="112">
        <f t="shared" si="6"/>
        <v>4200347</v>
      </c>
      <c r="X22" s="63">
        <v>2074806</v>
      </c>
      <c r="Y22" s="55">
        <v>322583</v>
      </c>
      <c r="Z22" s="55">
        <v>847392</v>
      </c>
      <c r="AA22" s="53">
        <v>955566</v>
      </c>
      <c r="AB22" s="54">
        <f t="shared" si="7"/>
        <v>11270783</v>
      </c>
      <c r="AC22" s="54">
        <f t="shared" si="8"/>
        <v>5314358</v>
      </c>
      <c r="AD22" s="69">
        <v>574204</v>
      </c>
      <c r="AE22" s="69">
        <v>466496</v>
      </c>
      <c r="AF22" s="69">
        <v>4273658</v>
      </c>
      <c r="AG22" s="54">
        <f t="shared" si="9"/>
        <v>2761186</v>
      </c>
      <c r="AH22" s="69">
        <v>281569</v>
      </c>
      <c r="AI22" s="69">
        <v>278924</v>
      </c>
      <c r="AJ22" s="69">
        <v>2200693</v>
      </c>
      <c r="AK22" s="70">
        <f t="shared" si="10"/>
        <v>3195239</v>
      </c>
      <c r="AL22" s="69">
        <v>603104</v>
      </c>
      <c r="AM22" s="69">
        <v>289707</v>
      </c>
      <c r="AN22" s="69">
        <v>2302428</v>
      </c>
      <c r="AO22" s="54">
        <f t="shared" si="11"/>
        <v>13077412</v>
      </c>
      <c r="AP22" s="69">
        <v>2052111</v>
      </c>
      <c r="AQ22" s="69">
        <v>5324117</v>
      </c>
      <c r="AR22" s="71">
        <v>5701184</v>
      </c>
      <c r="AS22" s="59">
        <f t="shared" si="12"/>
        <v>76559514</v>
      </c>
      <c r="AT22" s="82"/>
      <c r="AU22" s="52">
        <f t="shared" si="13"/>
        <v>501298</v>
      </c>
      <c r="AV22" s="53">
        <v>501298</v>
      </c>
      <c r="AW22" s="54">
        <f t="shared" si="14"/>
        <v>1488171</v>
      </c>
      <c r="AX22" s="72">
        <v>179010</v>
      </c>
      <c r="AY22" s="72">
        <v>889378</v>
      </c>
      <c r="AZ22" s="73">
        <v>419783</v>
      </c>
      <c r="BA22" s="54">
        <f t="shared" si="15"/>
        <v>91675</v>
      </c>
      <c r="BB22" s="72">
        <v>91675</v>
      </c>
      <c r="BC22" s="56">
        <f t="shared" si="16"/>
        <v>1021478</v>
      </c>
      <c r="BD22" s="53">
        <v>71031</v>
      </c>
      <c r="BE22" s="63">
        <v>950447</v>
      </c>
      <c r="BF22" s="112">
        <f t="shared" si="17"/>
        <v>303771</v>
      </c>
      <c r="BG22" s="63">
        <v>102736</v>
      </c>
      <c r="BH22" s="55">
        <v>201035</v>
      </c>
      <c r="BI22" s="54">
        <f t="shared" si="18"/>
        <v>7745914</v>
      </c>
      <c r="BJ22" s="53">
        <v>1204936</v>
      </c>
      <c r="BK22" s="53">
        <v>2264229</v>
      </c>
      <c r="BL22" s="53">
        <v>4276749</v>
      </c>
      <c r="BM22" s="54">
        <f t="shared" si="19"/>
        <v>5689756</v>
      </c>
      <c r="BN22" s="54">
        <f t="shared" si="20"/>
        <v>1242403</v>
      </c>
      <c r="BO22" s="53">
        <v>1242403</v>
      </c>
      <c r="BP22" s="55">
        <v>555492</v>
      </c>
      <c r="BQ22" s="57">
        <f t="shared" si="21"/>
        <v>3891861</v>
      </c>
      <c r="BR22" s="66">
        <v>49018</v>
      </c>
      <c r="BS22" s="53">
        <v>26533</v>
      </c>
      <c r="BT22" s="64">
        <v>3816310</v>
      </c>
      <c r="BU22" s="74">
        <f t="shared" si="22"/>
        <v>16842063</v>
      </c>
      <c r="BV22" s="59">
        <f t="shared" si="23"/>
        <v>93401577</v>
      </c>
      <c r="BW22" s="66">
        <v>2467858</v>
      </c>
      <c r="BX22" s="76">
        <v>-1177605</v>
      </c>
      <c r="BY22" s="59">
        <f t="shared" si="24"/>
        <v>94691830</v>
      </c>
      <c r="BZ22" s="63">
        <v>0</v>
      </c>
      <c r="CA22" s="130">
        <f t="shared" si="25"/>
        <v>94691830</v>
      </c>
    </row>
    <row r="23" spans="1:79" ht="21.75" customHeight="1">
      <c r="A23" s="68" t="s">
        <v>93</v>
      </c>
      <c r="B23" s="52">
        <f t="shared" si="0"/>
        <v>5702254</v>
      </c>
      <c r="C23" s="53">
        <v>5702254</v>
      </c>
      <c r="D23" s="54">
        <f t="shared" si="1"/>
        <v>18274714</v>
      </c>
      <c r="E23" s="53">
        <v>3252950</v>
      </c>
      <c r="F23" s="53">
        <v>4142412</v>
      </c>
      <c r="G23" s="53">
        <v>1936115</v>
      </c>
      <c r="H23" s="54">
        <f t="shared" si="2"/>
        <v>6131426</v>
      </c>
      <c r="I23" s="55">
        <v>1699690</v>
      </c>
      <c r="J23" s="55">
        <v>4148000</v>
      </c>
      <c r="K23" s="55">
        <v>283736</v>
      </c>
      <c r="L23" s="53">
        <v>2811811</v>
      </c>
      <c r="M23" s="56">
        <f t="shared" si="3"/>
        <v>1961854</v>
      </c>
      <c r="N23" s="55">
        <v>1961854</v>
      </c>
      <c r="O23" s="54">
        <f t="shared" si="4"/>
        <v>3310979</v>
      </c>
      <c r="P23" s="55">
        <v>111875</v>
      </c>
      <c r="Q23" s="55">
        <v>1420710</v>
      </c>
      <c r="R23" s="55">
        <v>948239</v>
      </c>
      <c r="S23" s="53">
        <v>830155</v>
      </c>
      <c r="T23" s="54">
        <f t="shared" si="5"/>
        <v>579458</v>
      </c>
      <c r="U23" s="55">
        <v>183235</v>
      </c>
      <c r="V23" s="55">
        <v>396223</v>
      </c>
      <c r="W23" s="112">
        <f t="shared" si="6"/>
        <v>2667463</v>
      </c>
      <c r="X23" s="63">
        <v>1349228</v>
      </c>
      <c r="Y23" s="55">
        <v>247041</v>
      </c>
      <c r="Z23" s="55">
        <v>544711</v>
      </c>
      <c r="AA23" s="53">
        <v>526483</v>
      </c>
      <c r="AB23" s="54">
        <f t="shared" si="7"/>
        <v>5871321</v>
      </c>
      <c r="AC23" s="54">
        <f t="shared" si="8"/>
        <v>2551953</v>
      </c>
      <c r="AD23" s="69">
        <v>224699</v>
      </c>
      <c r="AE23" s="69">
        <v>194626</v>
      </c>
      <c r="AF23" s="69">
        <v>2132628</v>
      </c>
      <c r="AG23" s="54">
        <f t="shared" si="9"/>
        <v>1098574</v>
      </c>
      <c r="AH23" s="69">
        <v>123116</v>
      </c>
      <c r="AI23" s="69">
        <v>104760</v>
      </c>
      <c r="AJ23" s="69">
        <v>870698</v>
      </c>
      <c r="AK23" s="70">
        <f t="shared" si="10"/>
        <v>2220794</v>
      </c>
      <c r="AL23" s="69">
        <v>521738</v>
      </c>
      <c r="AM23" s="69">
        <v>97579</v>
      </c>
      <c r="AN23" s="69">
        <v>1601477</v>
      </c>
      <c r="AO23" s="54">
        <f t="shared" si="11"/>
        <v>5215425</v>
      </c>
      <c r="AP23" s="69">
        <v>229774</v>
      </c>
      <c r="AQ23" s="69">
        <v>1860696</v>
      </c>
      <c r="AR23" s="71">
        <v>3124955</v>
      </c>
      <c r="AS23" s="59">
        <f t="shared" si="12"/>
        <v>43583468</v>
      </c>
      <c r="AT23" s="82"/>
      <c r="AU23" s="52">
        <f t="shared" si="13"/>
        <v>410844</v>
      </c>
      <c r="AV23" s="53">
        <v>410844</v>
      </c>
      <c r="AW23" s="54">
        <f t="shared" si="14"/>
        <v>852409</v>
      </c>
      <c r="AX23" s="72">
        <v>87597</v>
      </c>
      <c r="AY23" s="72">
        <v>570968</v>
      </c>
      <c r="AZ23" s="73">
        <v>193844</v>
      </c>
      <c r="BA23" s="54">
        <f t="shared" si="15"/>
        <v>287832</v>
      </c>
      <c r="BB23" s="72">
        <v>287832</v>
      </c>
      <c r="BC23" s="56">
        <f t="shared" si="16"/>
        <v>492754</v>
      </c>
      <c r="BD23" s="53">
        <v>38414</v>
      </c>
      <c r="BE23" s="63">
        <v>454340</v>
      </c>
      <c r="BF23" s="112">
        <f t="shared" si="17"/>
        <v>249784</v>
      </c>
      <c r="BG23" s="63">
        <v>86113</v>
      </c>
      <c r="BH23" s="55">
        <v>163671</v>
      </c>
      <c r="BI23" s="54">
        <f t="shared" si="18"/>
        <v>4983711</v>
      </c>
      <c r="BJ23" s="53">
        <v>1806911</v>
      </c>
      <c r="BK23" s="53">
        <v>1361111</v>
      </c>
      <c r="BL23" s="53">
        <v>1815689</v>
      </c>
      <c r="BM23" s="54">
        <f t="shared" si="19"/>
        <v>3590711</v>
      </c>
      <c r="BN23" s="54">
        <f t="shared" si="20"/>
        <v>502270</v>
      </c>
      <c r="BO23" s="53">
        <v>502270</v>
      </c>
      <c r="BP23" s="55">
        <v>553586</v>
      </c>
      <c r="BQ23" s="57">
        <f t="shared" si="21"/>
        <v>2534855</v>
      </c>
      <c r="BR23" s="66">
        <v>37120</v>
      </c>
      <c r="BS23" s="53">
        <v>7020</v>
      </c>
      <c r="BT23" s="64">
        <v>2490715</v>
      </c>
      <c r="BU23" s="74">
        <f t="shared" si="22"/>
        <v>10868045</v>
      </c>
      <c r="BV23" s="59">
        <f t="shared" si="23"/>
        <v>54451513</v>
      </c>
      <c r="BW23" s="66">
        <v>1919116</v>
      </c>
      <c r="BX23" s="76">
        <v>-692425</v>
      </c>
      <c r="BY23" s="59">
        <f t="shared" si="24"/>
        <v>55678204</v>
      </c>
      <c r="BZ23" s="63">
        <v>0</v>
      </c>
      <c r="CA23" s="130">
        <f t="shared" si="25"/>
        <v>55678204</v>
      </c>
    </row>
    <row r="24" spans="1:79" ht="21.75" customHeight="1">
      <c r="A24" s="68" t="s">
        <v>94</v>
      </c>
      <c r="B24" s="52">
        <f t="shared" si="0"/>
        <v>6460769</v>
      </c>
      <c r="C24" s="53">
        <v>6460769</v>
      </c>
      <c r="D24" s="54">
        <f t="shared" si="1"/>
        <v>25619553</v>
      </c>
      <c r="E24" s="53">
        <v>4524319</v>
      </c>
      <c r="F24" s="53">
        <v>6036361</v>
      </c>
      <c r="G24" s="53">
        <v>3582493</v>
      </c>
      <c r="H24" s="54">
        <f t="shared" si="2"/>
        <v>8401957</v>
      </c>
      <c r="I24" s="55">
        <v>2432521</v>
      </c>
      <c r="J24" s="55">
        <v>5263806</v>
      </c>
      <c r="K24" s="55">
        <v>705630</v>
      </c>
      <c r="L24" s="53">
        <v>3074423</v>
      </c>
      <c r="M24" s="56">
        <f t="shared" si="3"/>
        <v>2288895</v>
      </c>
      <c r="N24" s="55">
        <v>2288895</v>
      </c>
      <c r="O24" s="54">
        <f t="shared" si="4"/>
        <v>3962855</v>
      </c>
      <c r="P24" s="55">
        <v>127658</v>
      </c>
      <c r="Q24" s="55">
        <v>1914746</v>
      </c>
      <c r="R24" s="55">
        <v>828656</v>
      </c>
      <c r="S24" s="53">
        <v>1091795</v>
      </c>
      <c r="T24" s="54">
        <f t="shared" si="5"/>
        <v>530601</v>
      </c>
      <c r="U24" s="55">
        <v>133252</v>
      </c>
      <c r="V24" s="55">
        <v>397349</v>
      </c>
      <c r="W24" s="112">
        <f t="shared" si="6"/>
        <v>3672283</v>
      </c>
      <c r="X24" s="63">
        <v>1540900</v>
      </c>
      <c r="Y24" s="55">
        <v>268767</v>
      </c>
      <c r="Z24" s="55">
        <v>726352</v>
      </c>
      <c r="AA24" s="53">
        <v>1136264</v>
      </c>
      <c r="AB24" s="54">
        <f t="shared" si="7"/>
        <v>8820149</v>
      </c>
      <c r="AC24" s="54">
        <f t="shared" si="8"/>
        <v>4080566</v>
      </c>
      <c r="AD24" s="69">
        <v>461706</v>
      </c>
      <c r="AE24" s="69">
        <v>317308</v>
      </c>
      <c r="AF24" s="69">
        <v>3301552</v>
      </c>
      <c r="AG24" s="54">
        <f t="shared" si="9"/>
        <v>2268535</v>
      </c>
      <c r="AH24" s="69">
        <v>271103</v>
      </c>
      <c r="AI24" s="69">
        <v>201663</v>
      </c>
      <c r="AJ24" s="69">
        <v>1795769</v>
      </c>
      <c r="AK24" s="70">
        <f t="shared" si="10"/>
        <v>2471048</v>
      </c>
      <c r="AL24" s="69">
        <v>558181</v>
      </c>
      <c r="AM24" s="69">
        <v>244695</v>
      </c>
      <c r="AN24" s="69">
        <v>1668172</v>
      </c>
      <c r="AO24" s="54">
        <f t="shared" si="11"/>
        <v>8749613</v>
      </c>
      <c r="AP24" s="69">
        <v>331734</v>
      </c>
      <c r="AQ24" s="69">
        <v>4560950</v>
      </c>
      <c r="AR24" s="71">
        <v>3856929</v>
      </c>
      <c r="AS24" s="59">
        <f t="shared" si="12"/>
        <v>60104718</v>
      </c>
      <c r="AT24" s="82"/>
      <c r="AU24" s="52">
        <f t="shared" si="13"/>
        <v>401612</v>
      </c>
      <c r="AV24" s="53">
        <v>401612</v>
      </c>
      <c r="AW24" s="54">
        <f t="shared" si="14"/>
        <v>970055</v>
      </c>
      <c r="AX24" s="72">
        <v>106147</v>
      </c>
      <c r="AY24" s="72">
        <v>590333</v>
      </c>
      <c r="AZ24" s="73">
        <v>273575</v>
      </c>
      <c r="BA24" s="54">
        <f t="shared" si="15"/>
        <v>74403</v>
      </c>
      <c r="BB24" s="72">
        <v>74403</v>
      </c>
      <c r="BC24" s="56">
        <f t="shared" si="16"/>
        <v>692421</v>
      </c>
      <c r="BD24" s="53">
        <v>94887</v>
      </c>
      <c r="BE24" s="63">
        <v>597534</v>
      </c>
      <c r="BF24" s="112">
        <f t="shared" si="17"/>
        <v>236758</v>
      </c>
      <c r="BG24" s="63">
        <v>82211</v>
      </c>
      <c r="BH24" s="55">
        <v>154547</v>
      </c>
      <c r="BI24" s="54">
        <f t="shared" si="18"/>
        <v>3472841</v>
      </c>
      <c r="BJ24" s="53">
        <v>248546</v>
      </c>
      <c r="BK24" s="53">
        <v>1511769</v>
      </c>
      <c r="BL24" s="53">
        <v>1712526</v>
      </c>
      <c r="BM24" s="54">
        <f t="shared" si="19"/>
        <v>4048181</v>
      </c>
      <c r="BN24" s="54">
        <f t="shared" si="20"/>
        <v>790620</v>
      </c>
      <c r="BO24" s="53">
        <v>790620</v>
      </c>
      <c r="BP24" s="55">
        <v>402471</v>
      </c>
      <c r="BQ24" s="57">
        <f t="shared" si="21"/>
        <v>2855090</v>
      </c>
      <c r="BR24" s="66">
        <v>42436</v>
      </c>
      <c r="BS24" s="53">
        <v>16246</v>
      </c>
      <c r="BT24" s="64">
        <v>2796408</v>
      </c>
      <c r="BU24" s="74">
        <f t="shared" si="22"/>
        <v>9896271</v>
      </c>
      <c r="BV24" s="59">
        <f t="shared" si="23"/>
        <v>70000989</v>
      </c>
      <c r="BW24" s="66">
        <v>2518283</v>
      </c>
      <c r="BX24" s="67">
        <v>-890785</v>
      </c>
      <c r="BY24" s="59">
        <f t="shared" si="24"/>
        <v>71628487</v>
      </c>
      <c r="BZ24" s="63">
        <v>0</v>
      </c>
      <c r="CA24" s="130">
        <f t="shared" si="25"/>
        <v>71628487</v>
      </c>
    </row>
    <row r="25" spans="1:79" ht="21.75" customHeight="1">
      <c r="A25" s="68" t="s">
        <v>95</v>
      </c>
      <c r="B25" s="52">
        <f t="shared" si="0"/>
        <v>5098104</v>
      </c>
      <c r="C25" s="53">
        <v>5098104</v>
      </c>
      <c r="D25" s="54">
        <f t="shared" si="1"/>
        <v>16262173</v>
      </c>
      <c r="E25" s="53">
        <v>2806876</v>
      </c>
      <c r="F25" s="53">
        <v>3460146</v>
      </c>
      <c r="G25" s="53">
        <v>1948241</v>
      </c>
      <c r="H25" s="54">
        <f t="shared" si="2"/>
        <v>5252635</v>
      </c>
      <c r="I25" s="55">
        <v>1807356</v>
      </c>
      <c r="J25" s="55">
        <v>3026919</v>
      </c>
      <c r="K25" s="55">
        <v>418360</v>
      </c>
      <c r="L25" s="53">
        <v>2794275</v>
      </c>
      <c r="M25" s="56">
        <f t="shared" si="3"/>
        <v>1631867</v>
      </c>
      <c r="N25" s="55">
        <v>1631867</v>
      </c>
      <c r="O25" s="54">
        <f t="shared" si="4"/>
        <v>3058724</v>
      </c>
      <c r="P25" s="55">
        <v>99794</v>
      </c>
      <c r="Q25" s="55">
        <v>1501738</v>
      </c>
      <c r="R25" s="55">
        <v>827178</v>
      </c>
      <c r="S25" s="53">
        <v>630014</v>
      </c>
      <c r="T25" s="54">
        <f t="shared" si="5"/>
        <v>498491</v>
      </c>
      <c r="U25" s="55">
        <v>121070</v>
      </c>
      <c r="V25" s="55">
        <v>377421</v>
      </c>
      <c r="W25" s="112">
        <f t="shared" si="6"/>
        <v>2426964</v>
      </c>
      <c r="X25" s="63">
        <v>1184993</v>
      </c>
      <c r="Y25" s="55">
        <v>230322</v>
      </c>
      <c r="Z25" s="55">
        <v>440508</v>
      </c>
      <c r="AA25" s="53">
        <v>571141</v>
      </c>
      <c r="AB25" s="54">
        <f t="shared" si="7"/>
        <v>5797679</v>
      </c>
      <c r="AC25" s="54">
        <f t="shared" si="8"/>
        <v>2501882</v>
      </c>
      <c r="AD25" s="69">
        <v>297924</v>
      </c>
      <c r="AE25" s="69">
        <v>193868</v>
      </c>
      <c r="AF25" s="69">
        <v>2010090</v>
      </c>
      <c r="AG25" s="54">
        <f t="shared" si="9"/>
        <v>1270386</v>
      </c>
      <c r="AH25" s="69">
        <v>176665</v>
      </c>
      <c r="AI25" s="69">
        <v>123093</v>
      </c>
      <c r="AJ25" s="69">
        <v>970628</v>
      </c>
      <c r="AK25" s="70">
        <f t="shared" si="10"/>
        <v>2025411</v>
      </c>
      <c r="AL25" s="69">
        <v>524957</v>
      </c>
      <c r="AM25" s="69">
        <v>315486</v>
      </c>
      <c r="AN25" s="69">
        <v>1184968</v>
      </c>
      <c r="AO25" s="54">
        <f t="shared" si="11"/>
        <v>5164773</v>
      </c>
      <c r="AP25" s="69">
        <v>488959</v>
      </c>
      <c r="AQ25" s="69">
        <v>2352144</v>
      </c>
      <c r="AR25" s="71">
        <v>2323670</v>
      </c>
      <c r="AS25" s="59">
        <f t="shared" si="12"/>
        <v>39938775</v>
      </c>
      <c r="AT25" s="82"/>
      <c r="AU25" s="52">
        <f t="shared" si="13"/>
        <v>395468</v>
      </c>
      <c r="AV25" s="53">
        <v>395468</v>
      </c>
      <c r="AW25" s="54">
        <f t="shared" si="14"/>
        <v>611184</v>
      </c>
      <c r="AX25" s="72">
        <v>72013</v>
      </c>
      <c r="AY25" s="72">
        <v>344461</v>
      </c>
      <c r="AZ25" s="73">
        <v>194710</v>
      </c>
      <c r="BA25" s="54">
        <f t="shared" si="15"/>
        <v>73134</v>
      </c>
      <c r="BB25" s="72">
        <v>73134</v>
      </c>
      <c r="BC25" s="56">
        <f t="shared" si="16"/>
        <v>422244</v>
      </c>
      <c r="BD25" s="53">
        <v>77440</v>
      </c>
      <c r="BE25" s="63">
        <v>344804</v>
      </c>
      <c r="BF25" s="112">
        <f t="shared" si="17"/>
        <v>238643</v>
      </c>
      <c r="BG25" s="63">
        <v>83078</v>
      </c>
      <c r="BH25" s="55">
        <v>155565</v>
      </c>
      <c r="BI25" s="54">
        <f t="shared" si="18"/>
        <v>3979013</v>
      </c>
      <c r="BJ25" s="53">
        <v>1975056</v>
      </c>
      <c r="BK25" s="53">
        <v>735694</v>
      </c>
      <c r="BL25" s="53">
        <v>1268263</v>
      </c>
      <c r="BM25" s="54">
        <f t="shared" si="19"/>
        <v>3067405</v>
      </c>
      <c r="BN25" s="54">
        <f t="shared" si="20"/>
        <v>512714</v>
      </c>
      <c r="BO25" s="53">
        <v>512714</v>
      </c>
      <c r="BP25" s="55">
        <v>291594</v>
      </c>
      <c r="BQ25" s="57">
        <f t="shared" si="21"/>
        <v>2263097</v>
      </c>
      <c r="BR25" s="135">
        <v>37586</v>
      </c>
      <c r="BS25" s="77">
        <v>23928</v>
      </c>
      <c r="BT25" s="64">
        <v>2201583</v>
      </c>
      <c r="BU25" s="74">
        <f t="shared" si="22"/>
        <v>8787091</v>
      </c>
      <c r="BV25" s="59">
        <f t="shared" si="23"/>
        <v>48725866</v>
      </c>
      <c r="BW25" s="66">
        <v>2069649</v>
      </c>
      <c r="BX25" s="67">
        <v>-623943</v>
      </c>
      <c r="BY25" s="59">
        <f t="shared" si="24"/>
        <v>50171572</v>
      </c>
      <c r="BZ25" s="63">
        <v>0</v>
      </c>
      <c r="CA25" s="130">
        <f t="shared" si="25"/>
        <v>50171572</v>
      </c>
    </row>
    <row r="26" spans="1:79" ht="21.75" customHeight="1">
      <c r="A26" s="68" t="s">
        <v>96</v>
      </c>
      <c r="B26" s="52">
        <f t="shared" si="0"/>
        <v>8244739</v>
      </c>
      <c r="C26" s="53">
        <v>8244739</v>
      </c>
      <c r="D26" s="54">
        <f t="shared" si="1"/>
        <v>39020363</v>
      </c>
      <c r="E26" s="53">
        <v>6753796</v>
      </c>
      <c r="F26" s="53">
        <v>7656090</v>
      </c>
      <c r="G26" s="53">
        <v>5661548</v>
      </c>
      <c r="H26" s="54">
        <f t="shared" si="2"/>
        <v>12983348</v>
      </c>
      <c r="I26" s="55">
        <v>4133198</v>
      </c>
      <c r="J26" s="55">
        <v>6656584</v>
      </c>
      <c r="K26" s="55">
        <v>2193566</v>
      </c>
      <c r="L26" s="53">
        <v>5965581</v>
      </c>
      <c r="M26" s="56">
        <f t="shared" si="3"/>
        <v>3146310</v>
      </c>
      <c r="N26" s="55">
        <v>3146310</v>
      </c>
      <c r="O26" s="54">
        <f t="shared" si="4"/>
        <v>6334540</v>
      </c>
      <c r="P26" s="55">
        <v>165833</v>
      </c>
      <c r="Q26" s="55">
        <v>3094590</v>
      </c>
      <c r="R26" s="55">
        <v>1346994</v>
      </c>
      <c r="S26" s="53">
        <v>1727123</v>
      </c>
      <c r="T26" s="54">
        <f t="shared" si="5"/>
        <v>706994</v>
      </c>
      <c r="U26" s="55">
        <v>207015</v>
      </c>
      <c r="V26" s="55">
        <v>499979</v>
      </c>
      <c r="W26" s="112">
        <f t="shared" si="6"/>
        <v>5007655</v>
      </c>
      <c r="X26" s="63">
        <v>2044861</v>
      </c>
      <c r="Y26" s="55">
        <v>322045</v>
      </c>
      <c r="Z26" s="55">
        <v>1020852</v>
      </c>
      <c r="AA26" s="53">
        <v>1619897</v>
      </c>
      <c r="AB26" s="54">
        <f t="shared" si="7"/>
        <v>12933949</v>
      </c>
      <c r="AC26" s="54">
        <f t="shared" si="8"/>
        <v>6560498</v>
      </c>
      <c r="AD26" s="69">
        <v>949785</v>
      </c>
      <c r="AE26" s="69">
        <v>564944</v>
      </c>
      <c r="AF26" s="69">
        <v>5045769</v>
      </c>
      <c r="AG26" s="54">
        <f t="shared" si="9"/>
        <v>3269930</v>
      </c>
      <c r="AH26" s="69">
        <v>540910</v>
      </c>
      <c r="AI26" s="69">
        <v>356184</v>
      </c>
      <c r="AJ26" s="69">
        <v>2372836</v>
      </c>
      <c r="AK26" s="70">
        <f t="shared" si="10"/>
        <v>3103521</v>
      </c>
      <c r="AL26" s="69">
        <v>641704</v>
      </c>
      <c r="AM26" s="69">
        <v>80811</v>
      </c>
      <c r="AN26" s="69">
        <v>2381006</v>
      </c>
      <c r="AO26" s="54">
        <f t="shared" si="11"/>
        <v>9604974</v>
      </c>
      <c r="AP26" s="69">
        <v>351713</v>
      </c>
      <c r="AQ26" s="69">
        <v>3358230</v>
      </c>
      <c r="AR26" s="71">
        <v>5895031</v>
      </c>
      <c r="AS26" s="59">
        <f t="shared" si="12"/>
        <v>84999524</v>
      </c>
      <c r="AT26" s="82"/>
      <c r="AU26" s="52">
        <f t="shared" si="13"/>
        <v>430795</v>
      </c>
      <c r="AV26" s="53">
        <v>430795</v>
      </c>
      <c r="AW26" s="54">
        <f t="shared" si="14"/>
        <v>1572266</v>
      </c>
      <c r="AX26" s="72">
        <v>158305</v>
      </c>
      <c r="AY26" s="72">
        <v>925797</v>
      </c>
      <c r="AZ26" s="73">
        <v>488164</v>
      </c>
      <c r="BA26" s="54">
        <f t="shared" si="15"/>
        <v>79691</v>
      </c>
      <c r="BB26" s="72">
        <v>79691</v>
      </c>
      <c r="BC26" s="56">
        <f t="shared" si="16"/>
        <v>982542</v>
      </c>
      <c r="BD26" s="53">
        <v>37296</v>
      </c>
      <c r="BE26" s="63">
        <v>945246</v>
      </c>
      <c r="BF26" s="112">
        <f t="shared" si="17"/>
        <v>247488</v>
      </c>
      <c r="BG26" s="63">
        <v>85677</v>
      </c>
      <c r="BH26" s="55">
        <v>161811</v>
      </c>
      <c r="BI26" s="54">
        <f t="shared" si="18"/>
        <v>5729858</v>
      </c>
      <c r="BJ26" s="53">
        <v>487584</v>
      </c>
      <c r="BK26" s="53">
        <v>2369732</v>
      </c>
      <c r="BL26" s="53">
        <v>2872542</v>
      </c>
      <c r="BM26" s="54">
        <f t="shared" si="19"/>
        <v>6104584</v>
      </c>
      <c r="BN26" s="54">
        <f t="shared" si="20"/>
        <v>1538142</v>
      </c>
      <c r="BO26" s="53">
        <v>1538142</v>
      </c>
      <c r="BP26" s="55">
        <v>850853</v>
      </c>
      <c r="BQ26" s="57">
        <f t="shared" si="21"/>
        <v>3715589</v>
      </c>
      <c r="BR26" s="66">
        <v>54709</v>
      </c>
      <c r="BS26" s="53">
        <v>8432</v>
      </c>
      <c r="BT26" s="64">
        <v>3652448</v>
      </c>
      <c r="BU26" s="74">
        <f t="shared" si="22"/>
        <v>15147224</v>
      </c>
      <c r="BV26" s="59">
        <f t="shared" si="23"/>
        <v>100146748</v>
      </c>
      <c r="BW26" s="66">
        <v>3082598</v>
      </c>
      <c r="BX26" s="67">
        <v>-1268010</v>
      </c>
      <c r="BY26" s="59">
        <f t="shared" si="24"/>
        <v>101961336</v>
      </c>
      <c r="BZ26" s="63">
        <v>0</v>
      </c>
      <c r="CA26" s="130">
        <f t="shared" si="25"/>
        <v>101961336</v>
      </c>
    </row>
    <row r="27" spans="1:79" ht="21.75" customHeight="1">
      <c r="A27" s="68" t="s">
        <v>97</v>
      </c>
      <c r="B27" s="52">
        <f t="shared" si="0"/>
        <v>9744603</v>
      </c>
      <c r="C27" s="53">
        <v>9744603</v>
      </c>
      <c r="D27" s="54">
        <f t="shared" si="1"/>
        <v>44215680</v>
      </c>
      <c r="E27" s="53">
        <v>7877589</v>
      </c>
      <c r="F27" s="53">
        <v>9669472</v>
      </c>
      <c r="G27" s="53">
        <v>5125983</v>
      </c>
      <c r="H27" s="54">
        <f t="shared" si="2"/>
        <v>15537015</v>
      </c>
      <c r="I27" s="55">
        <v>5216864</v>
      </c>
      <c r="J27" s="55">
        <v>9472476</v>
      </c>
      <c r="K27" s="55">
        <v>847675</v>
      </c>
      <c r="L27" s="53">
        <v>6005621</v>
      </c>
      <c r="M27" s="56">
        <f t="shared" si="3"/>
        <v>3727695</v>
      </c>
      <c r="N27" s="55">
        <v>3727695</v>
      </c>
      <c r="O27" s="54">
        <f t="shared" si="4"/>
        <v>8411775</v>
      </c>
      <c r="P27" s="55">
        <v>198107</v>
      </c>
      <c r="Q27" s="55">
        <v>3367573</v>
      </c>
      <c r="R27" s="55">
        <v>2584820</v>
      </c>
      <c r="S27" s="53">
        <v>2261275</v>
      </c>
      <c r="T27" s="54">
        <f t="shared" si="5"/>
        <v>770883</v>
      </c>
      <c r="U27" s="55">
        <v>293691</v>
      </c>
      <c r="V27" s="55">
        <v>477192</v>
      </c>
      <c r="W27" s="112">
        <f t="shared" si="6"/>
        <v>5489551</v>
      </c>
      <c r="X27" s="63">
        <v>2485614</v>
      </c>
      <c r="Y27" s="55">
        <v>366462</v>
      </c>
      <c r="Z27" s="55">
        <v>1234336</v>
      </c>
      <c r="AA27" s="53">
        <v>1403139</v>
      </c>
      <c r="AB27" s="54">
        <f t="shared" si="7"/>
        <v>17328097</v>
      </c>
      <c r="AC27" s="54">
        <f t="shared" si="8"/>
        <v>8730245</v>
      </c>
      <c r="AD27" s="69">
        <v>1198628</v>
      </c>
      <c r="AE27" s="69">
        <v>836814</v>
      </c>
      <c r="AF27" s="69">
        <v>6694803</v>
      </c>
      <c r="AG27" s="54">
        <f t="shared" si="9"/>
        <v>4511962</v>
      </c>
      <c r="AH27" s="69">
        <v>620732</v>
      </c>
      <c r="AI27" s="69">
        <v>522491</v>
      </c>
      <c r="AJ27" s="69">
        <v>3368739</v>
      </c>
      <c r="AK27" s="70">
        <f t="shared" si="10"/>
        <v>4085890</v>
      </c>
      <c r="AL27" s="69">
        <v>732705</v>
      </c>
      <c r="AM27" s="69">
        <v>327890</v>
      </c>
      <c r="AN27" s="69">
        <v>3025295</v>
      </c>
      <c r="AO27" s="54">
        <f t="shared" si="11"/>
        <v>17129069</v>
      </c>
      <c r="AP27" s="69">
        <v>2908405</v>
      </c>
      <c r="AQ27" s="69">
        <v>6731638</v>
      </c>
      <c r="AR27" s="71">
        <v>7489026</v>
      </c>
      <c r="AS27" s="59">
        <f t="shared" si="12"/>
        <v>106817353</v>
      </c>
      <c r="AT27" s="82"/>
      <c r="AU27" s="52">
        <f t="shared" si="13"/>
        <v>452525</v>
      </c>
      <c r="AV27" s="53">
        <v>452525</v>
      </c>
      <c r="AW27" s="54">
        <f t="shared" si="14"/>
        <v>1954206</v>
      </c>
      <c r="AX27" s="72">
        <v>203512</v>
      </c>
      <c r="AY27" s="72">
        <v>1040374</v>
      </c>
      <c r="AZ27" s="73">
        <v>710320</v>
      </c>
      <c r="BA27" s="54">
        <f t="shared" si="15"/>
        <v>83891</v>
      </c>
      <c r="BB27" s="72">
        <v>83891</v>
      </c>
      <c r="BC27" s="56">
        <f t="shared" si="16"/>
        <v>1379688</v>
      </c>
      <c r="BD27" s="53">
        <v>142103</v>
      </c>
      <c r="BE27" s="63">
        <v>1237585</v>
      </c>
      <c r="BF27" s="112">
        <f t="shared" si="17"/>
        <v>256779</v>
      </c>
      <c r="BG27" s="63">
        <v>88234</v>
      </c>
      <c r="BH27" s="55">
        <v>168545</v>
      </c>
      <c r="BI27" s="54">
        <f t="shared" si="18"/>
        <v>9791966</v>
      </c>
      <c r="BJ27" s="53">
        <v>2381140</v>
      </c>
      <c r="BK27" s="53">
        <v>3424382</v>
      </c>
      <c r="BL27" s="53">
        <v>3986444</v>
      </c>
      <c r="BM27" s="54">
        <f t="shared" si="19"/>
        <v>7932060</v>
      </c>
      <c r="BN27" s="54">
        <f t="shared" si="20"/>
        <v>2315759</v>
      </c>
      <c r="BO27" s="53">
        <v>2315759</v>
      </c>
      <c r="BP27" s="55">
        <v>1137572</v>
      </c>
      <c r="BQ27" s="57">
        <f t="shared" si="21"/>
        <v>4478729</v>
      </c>
      <c r="BR27" s="66">
        <v>68092</v>
      </c>
      <c r="BS27" s="53">
        <v>31345</v>
      </c>
      <c r="BT27" s="64">
        <v>4379292</v>
      </c>
      <c r="BU27" s="74">
        <f t="shared" si="22"/>
        <v>21851115</v>
      </c>
      <c r="BV27" s="59">
        <f t="shared" si="23"/>
        <v>128668468</v>
      </c>
      <c r="BW27" s="66">
        <v>3187898</v>
      </c>
      <c r="BX27" s="67">
        <v>-1619648</v>
      </c>
      <c r="BY27" s="59">
        <f t="shared" si="24"/>
        <v>130236718</v>
      </c>
      <c r="BZ27" s="63">
        <v>0</v>
      </c>
      <c r="CA27" s="130">
        <f t="shared" si="25"/>
        <v>130236718</v>
      </c>
    </row>
    <row r="28" spans="1:79" ht="21.75" customHeight="1">
      <c r="A28" s="68" t="s">
        <v>98</v>
      </c>
      <c r="B28" s="52">
        <f t="shared" si="0"/>
        <v>9429973</v>
      </c>
      <c r="C28" s="53">
        <v>9429973</v>
      </c>
      <c r="D28" s="54">
        <f t="shared" si="1"/>
        <v>52151449</v>
      </c>
      <c r="E28" s="53">
        <v>8663762</v>
      </c>
      <c r="F28" s="53">
        <v>9823752</v>
      </c>
      <c r="G28" s="53">
        <v>8718765</v>
      </c>
      <c r="H28" s="54">
        <f t="shared" si="2"/>
        <v>16676931</v>
      </c>
      <c r="I28" s="55">
        <v>6228441</v>
      </c>
      <c r="J28" s="55">
        <v>9190228</v>
      </c>
      <c r="K28" s="55">
        <v>1258262</v>
      </c>
      <c r="L28" s="53">
        <v>8268239</v>
      </c>
      <c r="M28" s="56">
        <f t="shared" si="3"/>
        <v>3723491</v>
      </c>
      <c r="N28" s="55">
        <v>3723491</v>
      </c>
      <c r="O28" s="54">
        <f t="shared" si="4"/>
        <v>7690567</v>
      </c>
      <c r="P28" s="55">
        <v>190436</v>
      </c>
      <c r="Q28" s="55">
        <v>3248104</v>
      </c>
      <c r="R28" s="55">
        <v>2117067</v>
      </c>
      <c r="S28" s="53">
        <v>2134960</v>
      </c>
      <c r="T28" s="54">
        <f t="shared" si="5"/>
        <v>829486</v>
      </c>
      <c r="U28" s="55">
        <v>215093</v>
      </c>
      <c r="V28" s="55">
        <v>614393</v>
      </c>
      <c r="W28" s="112">
        <f t="shared" si="6"/>
        <v>6706006</v>
      </c>
      <c r="X28" s="63">
        <v>2338150</v>
      </c>
      <c r="Y28" s="55">
        <v>356108</v>
      </c>
      <c r="Z28" s="55">
        <v>1467091</v>
      </c>
      <c r="AA28" s="53">
        <v>2544657</v>
      </c>
      <c r="AB28" s="54">
        <f t="shared" si="7"/>
        <v>18555970</v>
      </c>
      <c r="AC28" s="54">
        <f t="shared" si="8"/>
        <v>9447196</v>
      </c>
      <c r="AD28" s="69">
        <v>1664049</v>
      </c>
      <c r="AE28" s="69">
        <v>819396</v>
      </c>
      <c r="AF28" s="69">
        <v>6963751</v>
      </c>
      <c r="AG28" s="54">
        <f t="shared" si="9"/>
        <v>5288568</v>
      </c>
      <c r="AH28" s="69">
        <v>1005805</v>
      </c>
      <c r="AI28" s="69">
        <v>573561</v>
      </c>
      <c r="AJ28" s="69">
        <v>3709202</v>
      </c>
      <c r="AK28" s="70">
        <f t="shared" si="10"/>
        <v>3820206</v>
      </c>
      <c r="AL28" s="69">
        <v>734296</v>
      </c>
      <c r="AM28" s="69">
        <v>97579</v>
      </c>
      <c r="AN28" s="69">
        <v>2988331</v>
      </c>
      <c r="AO28" s="54">
        <f t="shared" si="11"/>
        <v>15379799</v>
      </c>
      <c r="AP28" s="69">
        <v>1502333</v>
      </c>
      <c r="AQ28" s="69">
        <v>6474482</v>
      </c>
      <c r="AR28" s="71">
        <v>7402984</v>
      </c>
      <c r="AS28" s="59">
        <f t="shared" si="12"/>
        <v>114466741</v>
      </c>
      <c r="AT28" s="82"/>
      <c r="AU28" s="52">
        <f t="shared" si="13"/>
        <v>349636</v>
      </c>
      <c r="AV28" s="53">
        <v>349636</v>
      </c>
      <c r="AW28" s="54">
        <f t="shared" si="14"/>
        <v>1746759</v>
      </c>
      <c r="AX28" s="72">
        <v>158175</v>
      </c>
      <c r="AY28" s="72">
        <v>922117</v>
      </c>
      <c r="AZ28" s="73">
        <v>666467</v>
      </c>
      <c r="BA28" s="54">
        <f t="shared" si="15"/>
        <v>66146</v>
      </c>
      <c r="BB28" s="72">
        <v>66146</v>
      </c>
      <c r="BC28" s="56">
        <f t="shared" si="16"/>
        <v>1214557</v>
      </c>
      <c r="BD28" s="53">
        <v>46103</v>
      </c>
      <c r="BE28" s="63">
        <v>1168454</v>
      </c>
      <c r="BF28" s="112">
        <f t="shared" si="17"/>
        <v>175271</v>
      </c>
      <c r="BG28" s="63">
        <v>63546</v>
      </c>
      <c r="BH28" s="55">
        <v>111725</v>
      </c>
      <c r="BI28" s="54">
        <f t="shared" si="18"/>
        <v>6857285</v>
      </c>
      <c r="BJ28" s="53">
        <v>1042242</v>
      </c>
      <c r="BK28" s="53">
        <v>3678757</v>
      </c>
      <c r="BL28" s="53">
        <v>2136286</v>
      </c>
      <c r="BM28" s="54">
        <f t="shared" si="19"/>
        <v>7650160</v>
      </c>
      <c r="BN28" s="54">
        <f t="shared" si="20"/>
        <v>2362943</v>
      </c>
      <c r="BO28" s="53">
        <v>2362943</v>
      </c>
      <c r="BP28" s="55">
        <v>1252703</v>
      </c>
      <c r="BQ28" s="57">
        <f t="shared" si="21"/>
        <v>4034514</v>
      </c>
      <c r="BR28" s="66">
        <v>68245</v>
      </c>
      <c r="BS28" s="53">
        <v>8344</v>
      </c>
      <c r="BT28" s="64">
        <v>3957925</v>
      </c>
      <c r="BU28" s="74">
        <f t="shared" si="22"/>
        <v>18059814</v>
      </c>
      <c r="BV28" s="59">
        <f t="shared" si="23"/>
        <v>132526555</v>
      </c>
      <c r="BW28" s="66">
        <v>3758887</v>
      </c>
      <c r="BX28" s="67">
        <v>-1674052</v>
      </c>
      <c r="BY28" s="59">
        <f t="shared" si="24"/>
        <v>134611390</v>
      </c>
      <c r="BZ28" s="63">
        <v>0</v>
      </c>
      <c r="CA28" s="130">
        <f t="shared" si="25"/>
        <v>134611390</v>
      </c>
    </row>
    <row r="29" spans="1:79" ht="21.75" customHeight="1">
      <c r="A29" s="68" t="s">
        <v>103</v>
      </c>
      <c r="B29" s="52">
        <f t="shared" si="0"/>
        <v>7394877</v>
      </c>
      <c r="C29" s="53">
        <v>7394877</v>
      </c>
      <c r="D29" s="54">
        <f t="shared" si="1"/>
        <v>34069561</v>
      </c>
      <c r="E29" s="53">
        <v>5766291</v>
      </c>
      <c r="F29" s="53">
        <v>6930814</v>
      </c>
      <c r="G29" s="53">
        <v>4112361</v>
      </c>
      <c r="H29" s="54">
        <f t="shared" si="2"/>
        <v>12242442</v>
      </c>
      <c r="I29" s="55">
        <v>3799867</v>
      </c>
      <c r="J29" s="55">
        <v>6673730</v>
      </c>
      <c r="K29" s="55">
        <v>1768845</v>
      </c>
      <c r="L29" s="53">
        <v>5017653</v>
      </c>
      <c r="M29" s="56">
        <f t="shared" si="3"/>
        <v>2781519</v>
      </c>
      <c r="N29" s="55">
        <v>2781519</v>
      </c>
      <c r="O29" s="54">
        <f t="shared" si="4"/>
        <v>5828786</v>
      </c>
      <c r="P29" s="55">
        <v>149045</v>
      </c>
      <c r="Q29" s="55">
        <v>2752733</v>
      </c>
      <c r="R29" s="55">
        <v>1479244</v>
      </c>
      <c r="S29" s="53">
        <v>1447764</v>
      </c>
      <c r="T29" s="54">
        <f t="shared" si="5"/>
        <v>744215</v>
      </c>
      <c r="U29" s="55">
        <v>197535</v>
      </c>
      <c r="V29" s="55">
        <v>546680</v>
      </c>
      <c r="W29" s="112">
        <f t="shared" si="6"/>
        <v>4378904</v>
      </c>
      <c r="X29" s="63">
        <v>1867992</v>
      </c>
      <c r="Y29" s="55">
        <v>298426</v>
      </c>
      <c r="Z29" s="55">
        <v>931509</v>
      </c>
      <c r="AA29" s="53">
        <v>1280977</v>
      </c>
      <c r="AB29" s="54">
        <f t="shared" si="7"/>
        <v>12119214</v>
      </c>
      <c r="AC29" s="54">
        <f t="shared" si="8"/>
        <v>5987127</v>
      </c>
      <c r="AD29" s="69">
        <v>816411</v>
      </c>
      <c r="AE29" s="69">
        <v>536924</v>
      </c>
      <c r="AF29" s="69">
        <v>4633792</v>
      </c>
      <c r="AG29" s="54">
        <f t="shared" si="9"/>
        <v>3198106</v>
      </c>
      <c r="AH29" s="69">
        <v>467776</v>
      </c>
      <c r="AI29" s="69">
        <v>357494</v>
      </c>
      <c r="AJ29" s="69">
        <v>2372836</v>
      </c>
      <c r="AK29" s="70">
        <f t="shared" si="10"/>
        <v>2933981</v>
      </c>
      <c r="AL29" s="69">
        <v>637426</v>
      </c>
      <c r="AM29" s="69">
        <v>178390</v>
      </c>
      <c r="AN29" s="69">
        <v>2118165</v>
      </c>
      <c r="AO29" s="54">
        <f t="shared" si="11"/>
        <v>10917001</v>
      </c>
      <c r="AP29" s="69">
        <v>295587</v>
      </c>
      <c r="AQ29" s="69">
        <v>5611770</v>
      </c>
      <c r="AR29" s="71">
        <v>5009644</v>
      </c>
      <c r="AS29" s="59">
        <f t="shared" si="12"/>
        <v>78234077</v>
      </c>
      <c r="AT29" s="82"/>
      <c r="AU29" s="52">
        <f t="shared" si="13"/>
        <v>395507</v>
      </c>
      <c r="AV29" s="53">
        <v>395507</v>
      </c>
      <c r="AW29" s="54">
        <f t="shared" si="14"/>
        <v>1282101</v>
      </c>
      <c r="AX29" s="72">
        <v>130580</v>
      </c>
      <c r="AY29" s="72">
        <v>696136</v>
      </c>
      <c r="AZ29" s="73">
        <v>455385</v>
      </c>
      <c r="BA29" s="54">
        <f t="shared" si="15"/>
        <v>579841</v>
      </c>
      <c r="BB29" s="72">
        <v>579841</v>
      </c>
      <c r="BC29" s="56">
        <f t="shared" si="16"/>
        <v>827506</v>
      </c>
      <c r="BD29" s="53">
        <v>35152</v>
      </c>
      <c r="BE29" s="63">
        <v>792354</v>
      </c>
      <c r="BF29" s="112">
        <f t="shared" si="17"/>
        <v>223603</v>
      </c>
      <c r="BG29" s="63">
        <v>78465</v>
      </c>
      <c r="BH29" s="55">
        <v>145138</v>
      </c>
      <c r="BI29" s="54">
        <f t="shared" si="18"/>
        <v>5525910</v>
      </c>
      <c r="BJ29" s="53">
        <v>778626</v>
      </c>
      <c r="BK29" s="53">
        <v>2674619</v>
      </c>
      <c r="BL29" s="53">
        <v>2072665</v>
      </c>
      <c r="BM29" s="54">
        <f t="shared" si="19"/>
        <v>5603567</v>
      </c>
      <c r="BN29" s="54">
        <f t="shared" si="20"/>
        <v>1519112</v>
      </c>
      <c r="BO29" s="53">
        <v>1519112</v>
      </c>
      <c r="BP29" s="55">
        <v>782785</v>
      </c>
      <c r="BQ29" s="57">
        <f t="shared" si="21"/>
        <v>3301670</v>
      </c>
      <c r="BR29" s="66">
        <v>54027</v>
      </c>
      <c r="BS29" s="53">
        <v>15275</v>
      </c>
      <c r="BT29" s="64">
        <v>3232368</v>
      </c>
      <c r="BU29" s="74">
        <f t="shared" si="22"/>
        <v>14438035</v>
      </c>
      <c r="BV29" s="59">
        <f t="shared" si="23"/>
        <v>92672112</v>
      </c>
      <c r="BW29" s="66">
        <v>2737780</v>
      </c>
      <c r="BX29" s="67">
        <v>-1171961</v>
      </c>
      <c r="BY29" s="59">
        <f t="shared" si="24"/>
        <v>94237931</v>
      </c>
      <c r="BZ29" s="63">
        <v>0</v>
      </c>
      <c r="CA29" s="130">
        <f t="shared" si="25"/>
        <v>94237931</v>
      </c>
    </row>
    <row r="30" spans="1:79" ht="21.75" customHeight="1" thickBot="1">
      <c r="A30" s="24" t="s">
        <v>99</v>
      </c>
      <c r="B30" s="78">
        <f t="shared" si="0"/>
        <v>9478111</v>
      </c>
      <c r="C30" s="79">
        <v>9478111</v>
      </c>
      <c r="D30" s="80">
        <f t="shared" si="1"/>
        <v>43765848</v>
      </c>
      <c r="E30" s="79">
        <v>7734321</v>
      </c>
      <c r="F30" s="79">
        <v>7969363</v>
      </c>
      <c r="G30" s="79">
        <v>5264881</v>
      </c>
      <c r="H30" s="54">
        <f t="shared" si="2"/>
        <v>15501643</v>
      </c>
      <c r="I30" s="81">
        <v>6122334</v>
      </c>
      <c r="J30" s="81">
        <v>7640498</v>
      </c>
      <c r="K30" s="81">
        <v>1738811</v>
      </c>
      <c r="L30" s="79">
        <v>7295640</v>
      </c>
      <c r="M30" s="82">
        <f t="shared" si="3"/>
        <v>3744033</v>
      </c>
      <c r="N30" s="81">
        <v>3744033</v>
      </c>
      <c r="O30" s="54">
        <f t="shared" si="4"/>
        <v>8043168</v>
      </c>
      <c r="P30" s="81">
        <v>192910</v>
      </c>
      <c r="Q30" s="81">
        <v>3524506</v>
      </c>
      <c r="R30" s="81">
        <v>2149201</v>
      </c>
      <c r="S30" s="79">
        <v>2176551</v>
      </c>
      <c r="T30" s="80">
        <f t="shared" si="5"/>
        <v>767938</v>
      </c>
      <c r="U30" s="81">
        <v>216276</v>
      </c>
      <c r="V30" s="81">
        <v>551662</v>
      </c>
      <c r="W30" s="113">
        <f t="shared" si="6"/>
        <v>6502932</v>
      </c>
      <c r="X30" s="89">
        <v>2412984</v>
      </c>
      <c r="Y30" s="81">
        <v>359436</v>
      </c>
      <c r="Z30" s="81">
        <v>1419096</v>
      </c>
      <c r="AA30" s="79">
        <v>2311416</v>
      </c>
      <c r="AB30" s="80">
        <f t="shared" si="7"/>
        <v>18448535</v>
      </c>
      <c r="AC30" s="80">
        <f t="shared" si="8"/>
        <v>9604582</v>
      </c>
      <c r="AD30" s="83">
        <v>1538030</v>
      </c>
      <c r="AE30" s="83">
        <v>916331</v>
      </c>
      <c r="AF30" s="83">
        <v>7150221</v>
      </c>
      <c r="AG30" s="80">
        <f t="shared" si="9"/>
        <v>4693876</v>
      </c>
      <c r="AH30" s="83">
        <v>801943</v>
      </c>
      <c r="AI30" s="83">
        <v>548681</v>
      </c>
      <c r="AJ30" s="83">
        <v>3343252</v>
      </c>
      <c r="AK30" s="84">
        <f t="shared" si="10"/>
        <v>4150077</v>
      </c>
      <c r="AL30" s="83">
        <v>758792</v>
      </c>
      <c r="AM30" s="83">
        <v>344739</v>
      </c>
      <c r="AN30" s="83">
        <v>3046546</v>
      </c>
      <c r="AO30" s="80">
        <f t="shared" si="11"/>
        <v>17351500</v>
      </c>
      <c r="AP30" s="83">
        <v>778226</v>
      </c>
      <c r="AQ30" s="83">
        <v>9246668</v>
      </c>
      <c r="AR30" s="85">
        <v>7326606</v>
      </c>
      <c r="AS30" s="59">
        <f t="shared" si="12"/>
        <v>108102065</v>
      </c>
      <c r="AT30" s="82"/>
      <c r="AU30" s="78">
        <f t="shared" si="13"/>
        <v>377599</v>
      </c>
      <c r="AV30" s="79">
        <v>377599</v>
      </c>
      <c r="AW30" s="80">
        <f t="shared" si="14"/>
        <v>1880525</v>
      </c>
      <c r="AX30" s="86">
        <v>170817</v>
      </c>
      <c r="AY30" s="86">
        <v>939172</v>
      </c>
      <c r="AZ30" s="87">
        <v>770536</v>
      </c>
      <c r="BA30" s="80">
        <f t="shared" si="15"/>
        <v>70763</v>
      </c>
      <c r="BB30" s="88">
        <v>70763</v>
      </c>
      <c r="BC30" s="56">
        <f t="shared" si="16"/>
        <v>1240243</v>
      </c>
      <c r="BD30" s="79">
        <v>49027</v>
      </c>
      <c r="BE30" s="89">
        <v>1191216</v>
      </c>
      <c r="BF30" s="113">
        <f t="shared" si="17"/>
        <v>195853</v>
      </c>
      <c r="BG30" s="89">
        <v>69940</v>
      </c>
      <c r="BH30" s="81">
        <v>125913</v>
      </c>
      <c r="BI30" s="80">
        <f t="shared" si="18"/>
        <v>5949251</v>
      </c>
      <c r="BJ30" s="79">
        <v>578907</v>
      </c>
      <c r="BK30" s="79">
        <v>3924542</v>
      </c>
      <c r="BL30" s="79">
        <v>1445802</v>
      </c>
      <c r="BM30" s="80">
        <f t="shared" si="19"/>
        <v>8095908</v>
      </c>
      <c r="BN30" s="80">
        <f t="shared" si="20"/>
        <v>2660953</v>
      </c>
      <c r="BO30" s="79">
        <v>2660953</v>
      </c>
      <c r="BP30" s="81">
        <v>1247430</v>
      </c>
      <c r="BQ30" s="90">
        <f t="shared" si="21"/>
        <v>4187525</v>
      </c>
      <c r="BR30" s="93">
        <v>71860</v>
      </c>
      <c r="BS30" s="79">
        <v>36952</v>
      </c>
      <c r="BT30" s="64">
        <v>4078713</v>
      </c>
      <c r="BU30" s="91">
        <f t="shared" si="22"/>
        <v>17810142</v>
      </c>
      <c r="BV30" s="92">
        <f t="shared" si="23"/>
        <v>125912207</v>
      </c>
      <c r="BW30" s="93">
        <v>3182707</v>
      </c>
      <c r="BX30" s="94">
        <v>-1585728</v>
      </c>
      <c r="BY30" s="92">
        <f t="shared" si="24"/>
        <v>127509186</v>
      </c>
      <c r="BZ30" s="89">
        <v>0</v>
      </c>
      <c r="CA30" s="131">
        <f t="shared" si="25"/>
        <v>127509186</v>
      </c>
    </row>
    <row r="31" spans="1:79" ht="21.75" customHeight="1" thickBot="1" thickTop="1">
      <c r="A31" s="95" t="s">
        <v>100</v>
      </c>
      <c r="B31" s="96">
        <f aca="true" t="shared" si="26" ref="B31:AS31">SUM(B8:B30)</f>
        <v>156646175</v>
      </c>
      <c r="C31" s="97">
        <f t="shared" si="26"/>
        <v>156646175</v>
      </c>
      <c r="D31" s="97">
        <f t="shared" si="26"/>
        <v>574395347</v>
      </c>
      <c r="E31" s="97">
        <f t="shared" si="26"/>
        <v>105976670</v>
      </c>
      <c r="F31" s="97">
        <f t="shared" si="26"/>
        <v>128364870</v>
      </c>
      <c r="G31" s="97">
        <f t="shared" si="26"/>
        <v>66152744</v>
      </c>
      <c r="H31" s="97">
        <f t="shared" si="26"/>
        <v>196214322</v>
      </c>
      <c r="I31" s="97">
        <f t="shared" si="26"/>
        <v>65123492</v>
      </c>
      <c r="J31" s="97">
        <f t="shared" si="26"/>
        <v>115103380</v>
      </c>
      <c r="K31" s="97">
        <f t="shared" si="26"/>
        <v>15987450</v>
      </c>
      <c r="L31" s="98">
        <f t="shared" si="26"/>
        <v>77686741</v>
      </c>
      <c r="M31" s="99">
        <f t="shared" si="26"/>
        <v>56822323</v>
      </c>
      <c r="N31" s="100">
        <f t="shared" si="26"/>
        <v>56822323</v>
      </c>
      <c r="O31" s="97">
        <f t="shared" si="26"/>
        <v>115408382</v>
      </c>
      <c r="P31" s="97">
        <f t="shared" si="26"/>
        <v>3114521</v>
      </c>
      <c r="Q31" s="97">
        <f t="shared" si="26"/>
        <v>50852783</v>
      </c>
      <c r="R31" s="97">
        <f t="shared" si="26"/>
        <v>33342309</v>
      </c>
      <c r="S31" s="98">
        <f t="shared" si="26"/>
        <v>28098769</v>
      </c>
      <c r="T31" s="97">
        <f t="shared" si="26"/>
        <v>15583596</v>
      </c>
      <c r="U31" s="97">
        <f t="shared" si="26"/>
        <v>4029316</v>
      </c>
      <c r="V31" s="97">
        <f t="shared" si="26"/>
        <v>11554280</v>
      </c>
      <c r="W31" s="100">
        <f t="shared" si="26"/>
        <v>88294265</v>
      </c>
      <c r="X31" s="99">
        <f t="shared" si="26"/>
        <v>38783670</v>
      </c>
      <c r="Y31" s="97">
        <f t="shared" si="26"/>
        <v>6433088</v>
      </c>
      <c r="Z31" s="97">
        <f t="shared" si="26"/>
        <v>17907293</v>
      </c>
      <c r="AA31" s="98">
        <f t="shared" si="26"/>
        <v>25170214</v>
      </c>
      <c r="AB31" s="97">
        <f t="shared" si="26"/>
        <v>220625250</v>
      </c>
      <c r="AC31" s="97">
        <f t="shared" si="26"/>
        <v>102163458</v>
      </c>
      <c r="AD31" s="97">
        <f t="shared" si="26"/>
        <v>12933814</v>
      </c>
      <c r="AE31" s="97">
        <f t="shared" si="26"/>
        <v>8855842</v>
      </c>
      <c r="AF31" s="97">
        <f t="shared" si="26"/>
        <v>80373802</v>
      </c>
      <c r="AG31" s="97">
        <f t="shared" si="26"/>
        <v>51655092</v>
      </c>
      <c r="AH31" s="97">
        <f t="shared" si="26"/>
        <v>6893494</v>
      </c>
      <c r="AI31" s="97">
        <f t="shared" si="26"/>
        <v>5376812</v>
      </c>
      <c r="AJ31" s="101">
        <f t="shared" si="26"/>
        <v>39384786</v>
      </c>
      <c r="AK31" s="97">
        <f t="shared" si="26"/>
        <v>66806700</v>
      </c>
      <c r="AL31" s="100">
        <f t="shared" si="26"/>
        <v>13437056</v>
      </c>
      <c r="AM31" s="100">
        <f t="shared" si="26"/>
        <v>8224240</v>
      </c>
      <c r="AN31" s="100">
        <f t="shared" si="26"/>
        <v>45145404</v>
      </c>
      <c r="AO31" s="98">
        <f t="shared" si="26"/>
        <v>216006215</v>
      </c>
      <c r="AP31" s="98">
        <f t="shared" si="26"/>
        <v>17174350</v>
      </c>
      <c r="AQ31" s="98">
        <f t="shared" si="26"/>
        <v>97161005</v>
      </c>
      <c r="AR31" s="96">
        <f t="shared" si="26"/>
        <v>101670860</v>
      </c>
      <c r="AS31" s="102">
        <f t="shared" si="26"/>
        <v>1443781553</v>
      </c>
      <c r="AT31" s="82"/>
      <c r="AU31" s="96">
        <f aca="true" t="shared" si="27" ref="AU31:BH31">SUM(AU8:AU30)</f>
        <v>10664668</v>
      </c>
      <c r="AV31" s="97">
        <f t="shared" si="27"/>
        <v>10664668</v>
      </c>
      <c r="AW31" s="103">
        <f t="shared" si="27"/>
        <v>25666233</v>
      </c>
      <c r="AX31" s="97">
        <f t="shared" si="27"/>
        <v>2811821</v>
      </c>
      <c r="AY31" s="97">
        <f t="shared" si="27"/>
        <v>14819692</v>
      </c>
      <c r="AZ31" s="97">
        <f t="shared" si="27"/>
        <v>8034720</v>
      </c>
      <c r="BA31" s="97">
        <f t="shared" si="27"/>
        <v>4004238</v>
      </c>
      <c r="BB31" s="100">
        <f t="shared" si="27"/>
        <v>4004238</v>
      </c>
      <c r="BC31" s="99">
        <f t="shared" si="27"/>
        <v>17429483</v>
      </c>
      <c r="BD31" s="98">
        <f t="shared" si="27"/>
        <v>2054959</v>
      </c>
      <c r="BE31" s="104">
        <f t="shared" si="27"/>
        <v>15374524</v>
      </c>
      <c r="BF31" s="100">
        <f t="shared" si="27"/>
        <v>6498091</v>
      </c>
      <c r="BG31" s="99">
        <f t="shared" si="27"/>
        <v>2215620</v>
      </c>
      <c r="BH31" s="97">
        <f t="shared" si="27"/>
        <v>4282471</v>
      </c>
      <c r="BI31" s="103">
        <f t="shared" si="18"/>
        <v>119117989</v>
      </c>
      <c r="BJ31" s="97">
        <f aca="true" t="shared" si="28" ref="BJ31:CA31">SUM(BJ8:BJ30)</f>
        <v>27623373</v>
      </c>
      <c r="BK31" s="97">
        <f t="shared" si="28"/>
        <v>42214045</v>
      </c>
      <c r="BL31" s="98">
        <f t="shared" si="28"/>
        <v>49280571</v>
      </c>
      <c r="BM31" s="97">
        <f t="shared" si="28"/>
        <v>108766742</v>
      </c>
      <c r="BN31" s="97">
        <f t="shared" si="28"/>
        <v>24338069</v>
      </c>
      <c r="BO31" s="97">
        <f t="shared" si="28"/>
        <v>24338069</v>
      </c>
      <c r="BP31" s="97">
        <f t="shared" si="28"/>
        <v>12552515</v>
      </c>
      <c r="BQ31" s="98">
        <f t="shared" si="28"/>
        <v>71876158</v>
      </c>
      <c r="BR31" s="99">
        <f t="shared" si="28"/>
        <v>1064269</v>
      </c>
      <c r="BS31" s="97">
        <f t="shared" si="28"/>
        <v>652111</v>
      </c>
      <c r="BT31" s="96">
        <f t="shared" si="28"/>
        <v>70159778</v>
      </c>
      <c r="BU31" s="105">
        <f t="shared" si="28"/>
        <v>292147444</v>
      </c>
      <c r="BV31" s="102">
        <f t="shared" si="28"/>
        <v>1735928997</v>
      </c>
      <c r="BW31" s="99">
        <f t="shared" si="28"/>
        <v>50681563</v>
      </c>
      <c r="BX31" s="106">
        <f t="shared" si="28"/>
        <v>-21945701</v>
      </c>
      <c r="BY31" s="102">
        <f t="shared" si="28"/>
        <v>1764664859</v>
      </c>
      <c r="BZ31" s="99">
        <f t="shared" si="28"/>
        <v>0</v>
      </c>
      <c r="CA31" s="102">
        <f t="shared" si="28"/>
        <v>1764664859</v>
      </c>
    </row>
    <row r="32" ht="14.25" thickTop="1"/>
  </sheetData>
  <mergeCells count="2">
    <mergeCell ref="BX6:BX7"/>
    <mergeCell ref="A3:A7"/>
  </mergeCells>
  <printOptions/>
  <pageMargins left="0.6" right="0.59" top="0.61" bottom="0.6" header="0.512" footer="0.51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ito_yuji</cp:lastModifiedBy>
  <cp:lastPrinted>2007-09-19T06:53:58Z</cp:lastPrinted>
  <dcterms:created xsi:type="dcterms:W3CDTF">2006-02-01T00:40:46Z</dcterms:created>
  <dcterms:modified xsi:type="dcterms:W3CDTF">2007-09-20T04:39:39Z</dcterms:modified>
  <cp:category/>
  <cp:version/>
  <cp:contentType/>
  <cp:contentStatus/>
</cp:coreProperties>
</file>